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TAS Y ACUERDOS\OTROS\"/>
    </mc:Choice>
  </mc:AlternateContent>
  <xr:revisionPtr revIDLastSave="0" documentId="13_ncr:1_{8197862D-BD31-4A2B-AB63-492D05101D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Tabla Memoria Pleno" sheetId="4" r:id="rId1"/>
    <sheet name="Tabla Excel Pleno" sheetId="3" r:id="rId2"/>
    <sheet name="Tabla Memoria Comis. Económica" sheetId="5" r:id="rId3"/>
    <sheet name="Tabla Excel Comis. Económica" sheetId="6" r:id="rId4"/>
    <sheet name="Tabla Memoria Comis. Académica" sheetId="7" r:id="rId5"/>
    <sheet name="Tabla Excel Comis. Académica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8" l="1"/>
  <c r="B14" i="8"/>
  <c r="B16" i="8" s="1"/>
  <c r="D12" i="8"/>
  <c r="F12" i="8" s="1"/>
  <c r="C12" i="8"/>
  <c r="E12" i="8" s="1"/>
  <c r="D11" i="8"/>
  <c r="F11" i="8" s="1"/>
  <c r="C11" i="8"/>
  <c r="E11" i="8" s="1"/>
  <c r="D10" i="8"/>
  <c r="F10" i="8" s="1"/>
  <c r="C10" i="8"/>
  <c r="E10" i="8" s="1"/>
  <c r="D9" i="8"/>
  <c r="F9" i="8" s="1"/>
  <c r="C9" i="8"/>
  <c r="E9" i="8" s="1"/>
  <c r="D8" i="8"/>
  <c r="F8" i="8" s="1"/>
  <c r="C8" i="8"/>
  <c r="E8" i="8" s="1"/>
  <c r="D7" i="8"/>
  <c r="F7" i="8" s="1"/>
  <c r="C7" i="8"/>
  <c r="E7" i="8" s="1"/>
  <c r="D6" i="8"/>
  <c r="F6" i="8" s="1"/>
  <c r="C6" i="8"/>
  <c r="E6" i="8" s="1"/>
  <c r="F5" i="8"/>
  <c r="D5" i="8"/>
  <c r="C5" i="8"/>
  <c r="E5" i="8" s="1"/>
  <c r="D4" i="8"/>
  <c r="F4" i="8" s="1"/>
  <c r="C4" i="8"/>
  <c r="E4" i="8" s="1"/>
  <c r="F12" i="6"/>
  <c r="F11" i="6"/>
  <c r="F9" i="6"/>
  <c r="F8" i="6"/>
  <c r="F7" i="6"/>
  <c r="F6" i="6"/>
  <c r="F5" i="6"/>
  <c r="F4" i="6"/>
  <c r="E12" i="6"/>
  <c r="E11" i="6"/>
  <c r="E9" i="6"/>
  <c r="E8" i="6"/>
  <c r="E7" i="6"/>
  <c r="E6" i="6"/>
  <c r="E5" i="6"/>
  <c r="E4" i="6"/>
  <c r="B15" i="6"/>
  <c r="B14" i="6"/>
  <c r="B16" i="6" s="1"/>
  <c r="D12" i="6"/>
  <c r="C12" i="6"/>
  <c r="D11" i="6"/>
  <c r="C11" i="6"/>
  <c r="D10" i="6"/>
  <c r="F10" i="6" s="1"/>
  <c r="C10" i="6"/>
  <c r="E10" i="6" s="1"/>
  <c r="D9" i="6"/>
  <c r="C9" i="6"/>
  <c r="D8" i="6"/>
  <c r="C8" i="6"/>
  <c r="D7" i="6"/>
  <c r="C7" i="6"/>
  <c r="D6" i="6"/>
  <c r="C6" i="6"/>
  <c r="D5" i="6"/>
  <c r="C5" i="6"/>
  <c r="D4" i="6"/>
  <c r="C4" i="6"/>
  <c r="K23" i="3"/>
  <c r="M23" i="3" s="1"/>
  <c r="J23" i="3"/>
  <c r="L23" i="3" s="1"/>
  <c r="I29" i="3" l="1"/>
  <c r="H29" i="3"/>
  <c r="G29" i="3"/>
  <c r="F29" i="3"/>
  <c r="E29" i="3"/>
  <c r="D29" i="3"/>
  <c r="C29" i="3"/>
  <c r="B29" i="3"/>
  <c r="I28" i="3"/>
  <c r="I31" i="3" s="1"/>
  <c r="H28" i="3"/>
  <c r="H30" i="3" s="1"/>
  <c r="G28" i="3"/>
  <c r="G31" i="3" s="1"/>
  <c r="F28" i="3"/>
  <c r="E28" i="3"/>
  <c r="E31" i="3" s="1"/>
  <c r="D28" i="3"/>
  <c r="D31" i="3" s="1"/>
  <c r="C28" i="3"/>
  <c r="C31" i="3" s="1"/>
  <c r="B28" i="3"/>
  <c r="B31" i="3" s="1"/>
  <c r="K26" i="3"/>
  <c r="M26" i="3" s="1"/>
  <c r="J26" i="3"/>
  <c r="L26" i="3" s="1"/>
  <c r="K25" i="3"/>
  <c r="M25" i="3" s="1"/>
  <c r="J25" i="3"/>
  <c r="L25" i="3" s="1"/>
  <c r="K24" i="3"/>
  <c r="M24" i="3" s="1"/>
  <c r="J24" i="3"/>
  <c r="L24" i="3" s="1"/>
  <c r="K22" i="3"/>
  <c r="M22" i="3" s="1"/>
  <c r="J22" i="3"/>
  <c r="L22" i="3" s="1"/>
  <c r="K21" i="3"/>
  <c r="M21" i="3" s="1"/>
  <c r="J21" i="3"/>
  <c r="L21" i="3" s="1"/>
  <c r="K20" i="3"/>
  <c r="M20" i="3" s="1"/>
  <c r="J20" i="3"/>
  <c r="L20" i="3" s="1"/>
  <c r="K19" i="3"/>
  <c r="M19" i="3" s="1"/>
  <c r="J19" i="3"/>
  <c r="L19" i="3" s="1"/>
  <c r="K18" i="3"/>
  <c r="M18" i="3" s="1"/>
  <c r="J18" i="3"/>
  <c r="L18" i="3" s="1"/>
  <c r="K17" i="3"/>
  <c r="M17" i="3" s="1"/>
  <c r="J17" i="3"/>
  <c r="L17" i="3" s="1"/>
  <c r="K16" i="3"/>
  <c r="M16" i="3" s="1"/>
  <c r="J16" i="3"/>
  <c r="L16" i="3" s="1"/>
  <c r="K15" i="3"/>
  <c r="M15" i="3" s="1"/>
  <c r="J15" i="3"/>
  <c r="L15" i="3" s="1"/>
  <c r="K14" i="3"/>
  <c r="M14" i="3" s="1"/>
  <c r="J14" i="3"/>
  <c r="L14" i="3" s="1"/>
  <c r="K13" i="3"/>
  <c r="M13" i="3" s="1"/>
  <c r="J13" i="3"/>
  <c r="L13" i="3" s="1"/>
  <c r="K12" i="3"/>
  <c r="M12" i="3" s="1"/>
  <c r="J12" i="3"/>
  <c r="L12" i="3" s="1"/>
  <c r="K11" i="3"/>
  <c r="M11" i="3" s="1"/>
  <c r="J11" i="3"/>
  <c r="L11" i="3" s="1"/>
  <c r="K10" i="3"/>
  <c r="M10" i="3" s="1"/>
  <c r="J10" i="3"/>
  <c r="L10" i="3" s="1"/>
  <c r="K9" i="3"/>
  <c r="M9" i="3" s="1"/>
  <c r="J9" i="3"/>
  <c r="L9" i="3" s="1"/>
  <c r="K8" i="3"/>
  <c r="M8" i="3" s="1"/>
  <c r="J8" i="3"/>
  <c r="L8" i="3" s="1"/>
  <c r="K7" i="3"/>
  <c r="M7" i="3" s="1"/>
  <c r="J7" i="3"/>
  <c r="L7" i="3" s="1"/>
  <c r="K6" i="3"/>
  <c r="M6" i="3" s="1"/>
  <c r="J6" i="3"/>
  <c r="L6" i="3" s="1"/>
  <c r="K5" i="3"/>
  <c r="M5" i="3" s="1"/>
  <c r="J5" i="3"/>
  <c r="L5" i="3" s="1"/>
  <c r="K4" i="3"/>
  <c r="M4" i="3" s="1"/>
  <c r="J4" i="3"/>
  <c r="L4" i="3" s="1"/>
  <c r="F30" i="3" l="1"/>
  <c r="H31" i="3"/>
  <c r="F31" i="3"/>
  <c r="E30" i="3"/>
  <c r="G30" i="3"/>
  <c r="B30" i="3"/>
  <c r="C30" i="3"/>
  <c r="I30" i="3"/>
  <c r="D30" i="3"/>
</calcChain>
</file>

<file path=xl/sharedStrings.xml><?xml version="1.0" encoding="utf-8"?>
<sst xmlns="http://schemas.openxmlformats.org/spreadsheetml/2006/main" count="412" uniqueCount="74">
  <si>
    <t>Total 'SI'</t>
  </si>
  <si>
    <t>Total 'NO'</t>
  </si>
  <si>
    <t>TOTAL</t>
  </si>
  <si>
    <t>Presidente</t>
  </si>
  <si>
    <t>Rector</t>
  </si>
  <si>
    <t>Gerente</t>
  </si>
  <si>
    <t>Profesor</t>
  </si>
  <si>
    <t>PAS</t>
  </si>
  <si>
    <t>M.A.R.</t>
  </si>
  <si>
    <t>A.R.</t>
  </si>
  <si>
    <t>OO.SS.-UGT</t>
  </si>
  <si>
    <t>OO.SS.-CCOO</t>
  </si>
  <si>
    <t>OO.EE.</t>
  </si>
  <si>
    <t>Municipios</t>
  </si>
  <si>
    <t>C.G.C.A.</t>
  </si>
  <si>
    <t>C. Comercio</t>
  </si>
  <si>
    <t>Sec. General</t>
  </si>
  <si>
    <t>Estudiante</t>
  </si>
  <si>
    <t>SI</t>
  </si>
  <si>
    <t>NO</t>
  </si>
  <si>
    <t>Secretaria</t>
  </si>
  <si>
    <t>NP</t>
  </si>
  <si>
    <t>Nº PLENOS</t>
  </si>
  <si>
    <t>%</t>
  </si>
  <si>
    <t>100</t>
  </si>
  <si>
    <t>Tres miembros natos
(Rector, Secretario General
y Gerente)</t>
  </si>
  <si>
    <t>Tres miembros elegidos
por el Consejo de Gobierno
(PDI, estudiantes y PAS)</t>
  </si>
  <si>
    <t>Cuatro miembros designados
por la Asamblea Regional
(dos entre sus miembros y
dos entre personalidades)</t>
  </si>
  <si>
    <t>Uno por Cámaras de Comercio</t>
  </si>
  <si>
    <t>Uno por los Municipios</t>
  </si>
  <si>
    <t>Tres miembros designados
por la CARM (includo Presidente)</t>
  </si>
  <si>
    <t>Asiste</t>
  </si>
  <si>
    <t>Ausente</t>
  </si>
  <si>
    <t>7/8</t>
  </si>
  <si>
    <t>87,5</t>
  </si>
  <si>
    <t>62,5</t>
  </si>
  <si>
    <t>8/8</t>
  </si>
  <si>
    <t>Tres miembros
designados por las
Organizaciones Sindicales</t>
  </si>
  <si>
    <t>Tres miembros
designados por las
Organizaciones Empresariales</t>
  </si>
  <si>
    <t>5/8</t>
  </si>
  <si>
    <t>CONSEJEROS/AS</t>
  </si>
  <si>
    <t>Asistentes al Pleno</t>
  </si>
  <si>
    <t>% Asistencia</t>
  </si>
  <si>
    <t>18/22</t>
  </si>
  <si>
    <t>14/22</t>
  </si>
  <si>
    <t>17/22</t>
  </si>
  <si>
    <t>15/22</t>
  </si>
  <si>
    <t>20/22</t>
  </si>
  <si>
    <t>Asistencia de las y de los miembros del Consejo Social a los Plenos,
en función del órgano por el que fueron designadas y designados, en el ejercicio 2023</t>
  </si>
  <si>
    <t>6/8</t>
  </si>
  <si>
    <t>75</t>
  </si>
  <si>
    <t>8 SESIONES DEL PLENO</t>
  </si>
  <si>
    <t>3/8</t>
  </si>
  <si>
    <t>37,5</t>
  </si>
  <si>
    <t>0/8</t>
  </si>
  <si>
    <t>0</t>
  </si>
  <si>
    <t>Sustit.</t>
  </si>
  <si>
    <t>1/1</t>
  </si>
  <si>
    <t>5/7</t>
  </si>
  <si>
    <t>71,4</t>
  </si>
  <si>
    <t>16/22</t>
  </si>
  <si>
    <t>12/22</t>
  </si>
  <si>
    <t>Control de Asistencia a Plenos del Consejo Social. Ejercicio 2023.</t>
  </si>
  <si>
    <t>1 SESIÓN DE LA COMISIÓN DE ASUNTOS ECONÓMICOS</t>
  </si>
  <si>
    <t>Nº SESIONES</t>
  </si>
  <si>
    <t>5/9</t>
  </si>
  <si>
    <t>0/1</t>
  </si>
  <si>
    <t>Control de Asistencia a Comisión Asuntos Económicos. Ejercicio 2023.</t>
  </si>
  <si>
    <t>Asistencia de las y de los miembros del Consejo Social
a la Comisión para Asuntos Académicos,
en función del órgano por el que fueron designadas y designados, en el ejercicio 2023</t>
  </si>
  <si>
    <t>Asistencia de las y de los miembros del Consejo Social
a la Comisión para Asuntos Económicos y de Presupuestos,
en función del órgano por el que fueron designadas y designados, en el ejercicio 2023</t>
  </si>
  <si>
    <t>1 SESIÓN DE LA COMISIÓN DE ASUNTOS ACADÉMICOS</t>
  </si>
  <si>
    <t>6/9</t>
  </si>
  <si>
    <t>Control de Asistencia a Comisión Asuntos Académicos. Ejercicio 2023.</t>
  </si>
  <si>
    <t>% de Asistencia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</si>
</sst>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sz val="8"/>
      <name val="Arial"/>
    </font>
    <font>
      <b/>
      <sz val="15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lightDown">
        <fgColor auto="1"/>
        <bgColor theme="3" tint="0.79995117038483843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theme="2"/>
      </left>
      <right style="thick">
        <color theme="2"/>
      </right>
      <top style="thick">
        <color theme="2"/>
      </top>
      <bottom style="thick">
        <color theme="2"/>
      </bottom>
      <diagonal/>
    </border>
    <border>
      <left style="thick">
        <color theme="2"/>
      </left>
      <right style="thick">
        <color theme="2"/>
      </right>
      <top style="thick">
        <color theme="2"/>
      </top>
      <bottom/>
      <diagonal/>
    </border>
    <border>
      <left style="thick">
        <color theme="2"/>
      </left>
      <right style="thick">
        <color theme="2"/>
      </right>
      <top style="thin">
        <color auto="1"/>
      </top>
      <bottom style="thick">
        <color theme="2"/>
      </bottom>
      <diagonal/>
    </border>
    <border>
      <left style="thick">
        <color theme="2"/>
      </left>
      <right style="thick">
        <color theme="2"/>
      </right>
      <top style="thick">
        <color theme="2"/>
      </top>
      <bottom style="thin">
        <color auto="1"/>
      </bottom>
      <diagonal/>
    </border>
    <border>
      <left style="thick">
        <color theme="2"/>
      </left>
      <right style="thick">
        <color theme="2"/>
      </right>
      <top/>
      <bottom style="thick">
        <color theme="2"/>
      </bottom>
      <diagonal/>
    </border>
    <border>
      <left style="thick">
        <color theme="2"/>
      </left>
      <right style="thick">
        <color theme="2"/>
      </right>
      <top style="thin">
        <color auto="1"/>
      </top>
      <bottom/>
      <diagonal/>
    </border>
    <border>
      <left style="thick">
        <color theme="2"/>
      </left>
      <right style="thick">
        <color theme="2"/>
      </right>
      <top style="thin">
        <color auto="1"/>
      </top>
      <bottom style="thin">
        <color auto="1"/>
      </bottom>
      <diagonal/>
    </border>
    <border>
      <left style="thick">
        <color theme="2"/>
      </left>
      <right/>
      <top/>
      <bottom/>
      <diagonal/>
    </border>
    <border>
      <left/>
      <right style="thick">
        <color theme="2"/>
      </right>
      <top/>
      <bottom/>
      <diagonal/>
    </border>
    <border>
      <left style="thick">
        <color theme="2"/>
      </left>
      <right/>
      <top style="thick">
        <color theme="2"/>
      </top>
      <bottom style="thick">
        <color theme="2"/>
      </bottom>
      <diagonal/>
    </border>
    <border>
      <left/>
      <right/>
      <top style="thick">
        <color theme="2"/>
      </top>
      <bottom style="thick">
        <color theme="2"/>
      </bottom>
      <diagonal/>
    </border>
    <border>
      <left/>
      <right style="thick">
        <color theme="2"/>
      </right>
      <top style="thick">
        <color theme="2"/>
      </top>
      <bottom style="thick">
        <color theme="2"/>
      </bottom>
      <diagonal/>
    </border>
    <border>
      <left style="thick">
        <color theme="2"/>
      </left>
      <right/>
      <top style="thick">
        <color theme="2"/>
      </top>
      <bottom style="thin">
        <color auto="1"/>
      </bottom>
      <diagonal/>
    </border>
    <border>
      <left/>
      <right/>
      <top style="thick">
        <color theme="2"/>
      </top>
      <bottom style="thin">
        <color auto="1"/>
      </bottom>
      <diagonal/>
    </border>
    <border>
      <left/>
      <right style="thick">
        <color theme="2"/>
      </right>
      <top style="thick">
        <color theme="2"/>
      </top>
      <bottom style="thin">
        <color auto="1"/>
      </bottom>
      <diagonal/>
    </border>
    <border>
      <left style="thick">
        <color theme="2"/>
      </left>
      <right style="thick">
        <color theme="2"/>
      </right>
      <top/>
      <bottom/>
      <diagonal/>
    </border>
    <border>
      <left style="thick">
        <color theme="2"/>
      </left>
      <right style="thick">
        <color theme="2"/>
      </right>
      <top/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1" fillId="0" borderId="11" xfId="0" applyNumberFormat="1" applyFont="1" applyBorder="1" applyAlignment="1">
      <alignment horizontal="center"/>
    </xf>
    <xf numFmtId="16" fontId="1" fillId="0" borderId="12" xfId="0" applyNumberFormat="1" applyFont="1" applyBorder="1" applyAlignment="1">
      <alignment horizontal="center"/>
    </xf>
    <xf numFmtId="16" fontId="1" fillId="0" borderId="13" xfId="0" applyNumberFormat="1" applyFont="1" applyBorder="1" applyAlignment="1">
      <alignment horizontal="center"/>
    </xf>
    <xf numFmtId="0" fontId="1" fillId="0" borderId="14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/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0" fontId="0" fillId="0" borderId="0" xfId="0" applyNumberFormat="1"/>
    <xf numFmtId="0" fontId="1" fillId="3" borderId="21" xfId="0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/>
    </xf>
    <xf numFmtId="0" fontId="1" fillId="3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0" fontId="1" fillId="0" borderId="23" xfId="0" applyFont="1" applyBorder="1"/>
    <xf numFmtId="0" fontId="1" fillId="3" borderId="23" xfId="0" applyFont="1" applyFill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0" fontId="1" fillId="4" borderId="21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/>
    </xf>
    <xf numFmtId="0" fontId="1" fillId="3" borderId="26" xfId="0" applyFont="1" applyFill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1" fillId="3" borderId="22" xfId="0" applyFont="1" applyFill="1" applyBorder="1"/>
    <xf numFmtId="0" fontId="1" fillId="4" borderId="2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4" borderId="26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1" fillId="3" borderId="36" xfId="0" applyFont="1" applyFill="1" applyBorder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2" fillId="0" borderId="11" xfId="0" applyFont="1" applyBorder="1" applyAlignment="1">
      <alignment horizontal="right"/>
    </xf>
    <xf numFmtId="10" fontId="8" fillId="0" borderId="12" xfId="0" applyNumberFormat="1" applyFont="1" applyBorder="1"/>
    <xf numFmtId="10" fontId="8" fillId="0" borderId="13" xfId="0" applyNumberFormat="1" applyFont="1" applyBorder="1"/>
    <xf numFmtId="0" fontId="2" fillId="0" borderId="38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1" fillId="4" borderId="24" xfId="0" applyFont="1" applyFill="1" applyBorder="1" applyAlignment="1">
      <alignment horizontal="center"/>
    </xf>
    <xf numFmtId="49" fontId="8" fillId="0" borderId="37" xfId="0" applyNumberFormat="1" applyFont="1" applyBorder="1" applyAlignment="1">
      <alignment horizontal="center" vertical="center"/>
    </xf>
    <xf numFmtId="0" fontId="1" fillId="0" borderId="26" xfId="0" applyFont="1" applyBorder="1"/>
    <xf numFmtId="0" fontId="1" fillId="0" borderId="36" xfId="0" applyFont="1" applyBorder="1"/>
    <xf numFmtId="49" fontId="2" fillId="0" borderId="3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0" fontId="8" fillId="0" borderId="12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2" borderId="29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E52A8-8823-481F-B2C5-1F81433A93EA}">
  <dimension ref="A1:K31"/>
  <sheetViews>
    <sheetView tabSelected="1" workbookViewId="0">
      <selection activeCell="I33" sqref="I33"/>
    </sheetView>
  </sheetViews>
  <sheetFormatPr baseColWidth="10" defaultRowHeight="12.75" x14ac:dyDescent="0.2"/>
  <cols>
    <col min="1" max="1" width="32.28515625" customWidth="1"/>
    <col min="2" max="9" width="8.7109375" customWidth="1"/>
    <col min="10" max="10" width="12.7109375" bestFit="1" customWidth="1"/>
    <col min="11" max="11" width="5" bestFit="1" customWidth="1"/>
  </cols>
  <sheetData>
    <row r="1" spans="1:11" ht="42" customHeight="1" thickTop="1" thickBot="1" x14ac:dyDescent="0.35">
      <c r="A1" s="77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13.5" customHeight="1" thickTop="1" thickBot="1" x14ac:dyDescent="0.25">
      <c r="A2" s="1"/>
      <c r="B2" s="28"/>
      <c r="C2" s="28"/>
      <c r="D2" s="28"/>
      <c r="E2" s="28"/>
      <c r="F2" s="28"/>
      <c r="G2" s="28"/>
      <c r="H2" s="28"/>
      <c r="I2" s="28"/>
    </row>
    <row r="3" spans="1:11" ht="16.5" thickTop="1" thickBot="1" x14ac:dyDescent="0.25">
      <c r="A3" s="50" t="s">
        <v>40</v>
      </c>
      <c r="B3" s="80" t="s">
        <v>51</v>
      </c>
      <c r="C3" s="80"/>
      <c r="D3" s="80"/>
      <c r="E3" s="80"/>
      <c r="F3" s="80"/>
      <c r="G3" s="80"/>
      <c r="H3" s="80"/>
      <c r="I3" s="80"/>
      <c r="J3" s="50" t="s">
        <v>22</v>
      </c>
      <c r="K3" s="50" t="s">
        <v>23</v>
      </c>
    </row>
    <row r="4" spans="1:11" ht="18" customHeight="1" thickTop="1" x14ac:dyDescent="0.2">
      <c r="A4" s="38" t="s">
        <v>3</v>
      </c>
      <c r="B4" s="39"/>
      <c r="C4" s="39"/>
      <c r="D4" s="39"/>
      <c r="E4" s="39"/>
      <c r="F4" s="39"/>
      <c r="G4" s="39"/>
      <c r="H4" s="39"/>
      <c r="I4" s="39"/>
      <c r="J4" s="40" t="s">
        <v>36</v>
      </c>
      <c r="K4" s="40" t="s">
        <v>24</v>
      </c>
    </row>
    <row r="5" spans="1:11" ht="18" customHeight="1" thickBot="1" x14ac:dyDescent="0.25">
      <c r="A5" s="81" t="s">
        <v>25</v>
      </c>
      <c r="B5" s="32"/>
      <c r="C5" s="32"/>
      <c r="D5" s="32"/>
      <c r="E5" s="32"/>
      <c r="F5" s="32"/>
      <c r="G5" s="32"/>
      <c r="H5" s="32"/>
      <c r="I5" s="32"/>
      <c r="J5" s="34" t="s">
        <v>36</v>
      </c>
      <c r="K5" s="34" t="s">
        <v>24</v>
      </c>
    </row>
    <row r="6" spans="1:11" ht="18" customHeight="1" thickTop="1" thickBot="1" x14ac:dyDescent="0.25">
      <c r="A6" s="82"/>
      <c r="B6" s="35"/>
      <c r="C6" s="35"/>
      <c r="D6" s="36"/>
      <c r="E6" s="35"/>
      <c r="F6" s="35"/>
      <c r="G6" s="35"/>
      <c r="H6" s="35"/>
      <c r="I6" s="36"/>
      <c r="J6" s="37" t="s">
        <v>49</v>
      </c>
      <c r="K6" s="37" t="s">
        <v>50</v>
      </c>
    </row>
    <row r="7" spans="1:11" ht="18" customHeight="1" thickTop="1" x14ac:dyDescent="0.2">
      <c r="A7" s="83"/>
      <c r="B7" s="39"/>
      <c r="C7" s="39"/>
      <c r="D7" s="39"/>
      <c r="E7" s="39"/>
      <c r="F7" s="39"/>
      <c r="G7" s="39"/>
      <c r="H7" s="41"/>
      <c r="I7" s="39"/>
      <c r="J7" s="40" t="s">
        <v>33</v>
      </c>
      <c r="K7" s="40" t="s">
        <v>34</v>
      </c>
    </row>
    <row r="8" spans="1:11" ht="18" customHeight="1" thickBot="1" x14ac:dyDescent="0.25">
      <c r="A8" s="81" t="s">
        <v>26</v>
      </c>
      <c r="B8" s="32"/>
      <c r="C8" s="33"/>
      <c r="D8" s="32"/>
      <c r="E8" s="33"/>
      <c r="F8" s="33"/>
      <c r="G8" s="33"/>
      <c r="H8" s="33"/>
      <c r="I8" s="32"/>
      <c r="J8" s="34" t="s">
        <v>52</v>
      </c>
      <c r="K8" s="34" t="s">
        <v>53</v>
      </c>
    </row>
    <row r="9" spans="1:11" ht="18" customHeight="1" thickTop="1" thickBot="1" x14ac:dyDescent="0.25">
      <c r="A9" s="84"/>
      <c r="B9" s="36"/>
      <c r="C9" s="36"/>
      <c r="D9" s="36"/>
      <c r="E9" s="36"/>
      <c r="F9" s="36"/>
      <c r="G9" s="36"/>
      <c r="H9" s="36"/>
      <c r="I9" s="36"/>
      <c r="J9" s="37" t="s">
        <v>54</v>
      </c>
      <c r="K9" s="37" t="s">
        <v>55</v>
      </c>
    </row>
    <row r="10" spans="1:11" ht="18" customHeight="1" thickTop="1" x14ac:dyDescent="0.2">
      <c r="A10" s="85"/>
      <c r="B10" s="30"/>
      <c r="C10" s="30"/>
      <c r="D10" s="30"/>
      <c r="E10" s="39"/>
      <c r="F10" s="39"/>
      <c r="G10" s="39"/>
      <c r="H10" s="39"/>
      <c r="I10" s="39"/>
      <c r="J10" s="40" t="s">
        <v>36</v>
      </c>
      <c r="K10" s="40" t="s">
        <v>24</v>
      </c>
    </row>
    <row r="11" spans="1:11" ht="18" customHeight="1" thickBot="1" x14ac:dyDescent="0.25">
      <c r="A11" s="88" t="s">
        <v>27</v>
      </c>
      <c r="B11" s="33"/>
      <c r="C11" s="32"/>
      <c r="D11" s="32"/>
      <c r="E11" s="33"/>
      <c r="F11" s="32"/>
      <c r="G11" s="33"/>
      <c r="H11" s="33"/>
      <c r="I11" s="33"/>
      <c r="J11" s="43" t="s">
        <v>52</v>
      </c>
      <c r="K11" s="43" t="s">
        <v>53</v>
      </c>
    </row>
    <row r="12" spans="1:11" ht="18" customHeight="1" thickTop="1" thickBot="1" x14ac:dyDescent="0.25">
      <c r="A12" s="82"/>
      <c r="B12" s="35"/>
      <c r="C12" s="36"/>
      <c r="D12" s="35"/>
      <c r="E12" s="35"/>
      <c r="F12" s="36"/>
      <c r="G12" s="35"/>
      <c r="H12" s="35"/>
      <c r="I12" s="36"/>
      <c r="J12" s="37" t="s">
        <v>39</v>
      </c>
      <c r="K12" s="37" t="s">
        <v>35</v>
      </c>
    </row>
    <row r="13" spans="1:11" ht="18" customHeight="1" thickTop="1" thickBot="1" x14ac:dyDescent="0.25">
      <c r="A13" s="82"/>
      <c r="B13" s="35"/>
      <c r="C13" s="36"/>
      <c r="D13" s="36"/>
      <c r="E13" s="35"/>
      <c r="F13" s="36"/>
      <c r="G13" s="35"/>
      <c r="H13" s="36"/>
      <c r="I13" s="36"/>
      <c r="J13" s="37" t="s">
        <v>52</v>
      </c>
      <c r="K13" s="37" t="s">
        <v>53</v>
      </c>
    </row>
    <row r="14" spans="1:11" ht="18" customHeight="1" thickTop="1" x14ac:dyDescent="0.2">
      <c r="A14" s="83"/>
      <c r="B14" s="30"/>
      <c r="C14" s="30"/>
      <c r="D14" s="41"/>
      <c r="E14" s="30"/>
      <c r="F14" s="41"/>
      <c r="G14" s="41"/>
      <c r="H14" s="41"/>
      <c r="I14" s="41"/>
      <c r="J14" s="31" t="s">
        <v>52</v>
      </c>
      <c r="K14" s="31" t="s">
        <v>53</v>
      </c>
    </row>
    <row r="15" spans="1:11" ht="18" customHeight="1" thickBot="1" x14ac:dyDescent="0.25">
      <c r="A15" s="81" t="s">
        <v>37</v>
      </c>
      <c r="B15" s="32"/>
      <c r="C15" s="32"/>
      <c r="D15" s="33"/>
      <c r="E15" s="32"/>
      <c r="F15" s="32"/>
      <c r="G15" s="33"/>
      <c r="H15" s="48"/>
      <c r="I15" s="48"/>
      <c r="J15" s="34" t="s">
        <v>49</v>
      </c>
      <c r="K15" s="34" t="s">
        <v>50</v>
      </c>
    </row>
    <row r="16" spans="1:11" ht="18" customHeight="1" thickTop="1" thickBot="1" x14ac:dyDescent="0.25">
      <c r="A16" s="82"/>
      <c r="B16" s="35"/>
      <c r="C16" s="35"/>
      <c r="D16" s="35"/>
      <c r="E16" s="35"/>
      <c r="F16" s="35"/>
      <c r="G16" s="35"/>
      <c r="H16" s="36"/>
      <c r="I16" s="35"/>
      <c r="J16" s="37" t="s">
        <v>33</v>
      </c>
      <c r="K16" s="37" t="s">
        <v>34</v>
      </c>
    </row>
    <row r="17" spans="1:11" ht="18" customHeight="1" thickTop="1" x14ac:dyDescent="0.2">
      <c r="A17" s="89"/>
      <c r="B17" s="39"/>
      <c r="C17" s="39"/>
      <c r="D17" s="49"/>
      <c r="E17" s="39"/>
      <c r="F17" s="39"/>
      <c r="G17" s="39"/>
      <c r="H17" s="39"/>
      <c r="I17" s="39"/>
      <c r="J17" s="40" t="s">
        <v>33</v>
      </c>
      <c r="K17" s="40" t="s">
        <v>34</v>
      </c>
    </row>
    <row r="18" spans="1:11" ht="18" customHeight="1" thickBot="1" x14ac:dyDescent="0.25">
      <c r="A18" s="88" t="s">
        <v>38</v>
      </c>
      <c r="B18" s="42"/>
      <c r="C18" s="42"/>
      <c r="D18" s="42"/>
      <c r="E18" s="42"/>
      <c r="F18" s="42"/>
      <c r="G18" s="42"/>
      <c r="H18" s="33"/>
      <c r="I18" s="42"/>
      <c r="J18" s="43" t="s">
        <v>33</v>
      </c>
      <c r="K18" s="43" t="s">
        <v>34</v>
      </c>
    </row>
    <row r="19" spans="1:11" ht="18" customHeight="1" thickTop="1" thickBot="1" x14ac:dyDescent="0.25">
      <c r="A19" s="82"/>
      <c r="B19" s="35"/>
      <c r="C19" s="35"/>
      <c r="D19" s="35"/>
      <c r="E19" s="35"/>
      <c r="F19" s="35"/>
      <c r="G19" s="36"/>
      <c r="H19" s="35"/>
      <c r="I19" s="35"/>
      <c r="J19" s="37" t="s">
        <v>33</v>
      </c>
      <c r="K19" s="37" t="s">
        <v>34</v>
      </c>
    </row>
    <row r="20" spans="1:11" ht="18" customHeight="1" thickTop="1" x14ac:dyDescent="0.2">
      <c r="A20" s="83"/>
      <c r="B20" s="30"/>
      <c r="C20" s="30"/>
      <c r="D20" s="41"/>
      <c r="E20" s="30"/>
      <c r="F20" s="30"/>
      <c r="G20" s="30"/>
      <c r="H20" s="41"/>
      <c r="I20" s="30"/>
      <c r="J20" s="31" t="s">
        <v>49</v>
      </c>
      <c r="K20" s="31" t="s">
        <v>50</v>
      </c>
    </row>
    <row r="21" spans="1:11" ht="18" customHeight="1" x14ac:dyDescent="0.2">
      <c r="A21" s="51" t="s">
        <v>28</v>
      </c>
      <c r="B21" s="44"/>
      <c r="C21" s="44"/>
      <c r="D21" s="44"/>
      <c r="E21" s="44"/>
      <c r="F21" s="52"/>
      <c r="G21" s="44"/>
      <c r="H21" s="44"/>
      <c r="I21" s="52"/>
      <c r="J21" s="45" t="s">
        <v>49</v>
      </c>
      <c r="K21" s="45" t="s">
        <v>50</v>
      </c>
    </row>
    <row r="22" spans="1:11" ht="18" customHeight="1" thickBot="1" x14ac:dyDescent="0.25">
      <c r="A22" s="90" t="s">
        <v>29</v>
      </c>
      <c r="B22" s="44"/>
      <c r="C22" s="44"/>
      <c r="D22" s="44"/>
      <c r="E22" s="44"/>
      <c r="F22" s="44"/>
      <c r="G22" s="52"/>
      <c r="H22" s="52"/>
      <c r="I22" s="44" t="s">
        <v>56</v>
      </c>
      <c r="J22" s="45" t="s">
        <v>58</v>
      </c>
      <c r="K22" s="45" t="s">
        <v>59</v>
      </c>
    </row>
    <row r="23" spans="1:11" ht="18" customHeight="1" thickTop="1" x14ac:dyDescent="0.2">
      <c r="A23" s="91"/>
      <c r="B23" s="92"/>
      <c r="C23" s="93"/>
      <c r="D23" s="93"/>
      <c r="E23" s="93"/>
      <c r="F23" s="93"/>
      <c r="G23" s="93"/>
      <c r="H23" s="94"/>
      <c r="I23" s="39"/>
      <c r="J23" s="45" t="s">
        <v>57</v>
      </c>
      <c r="K23" s="45" t="s">
        <v>24</v>
      </c>
    </row>
    <row r="24" spans="1:11" ht="18.75" customHeight="1" thickBot="1" x14ac:dyDescent="0.25">
      <c r="A24" s="86" t="s">
        <v>30</v>
      </c>
      <c r="B24" s="42"/>
      <c r="C24" s="42"/>
      <c r="D24" s="42"/>
      <c r="E24" s="63"/>
      <c r="F24" s="42"/>
      <c r="G24" s="42"/>
      <c r="H24" s="42"/>
      <c r="I24" s="42"/>
      <c r="J24" s="43" t="s">
        <v>33</v>
      </c>
      <c r="K24" s="43" t="s">
        <v>34</v>
      </c>
    </row>
    <row r="25" spans="1:11" ht="18" customHeight="1" thickTop="1" x14ac:dyDescent="0.2">
      <c r="A25" s="87"/>
      <c r="B25" s="39"/>
      <c r="C25" s="39"/>
      <c r="D25" s="49"/>
      <c r="E25" s="49"/>
      <c r="F25" s="39"/>
      <c r="G25" s="49"/>
      <c r="H25" s="39"/>
      <c r="I25" s="39"/>
      <c r="J25" s="31" t="s">
        <v>39</v>
      </c>
      <c r="K25" s="31" t="s">
        <v>35</v>
      </c>
    </row>
    <row r="26" spans="1:11" ht="18" customHeight="1" x14ac:dyDescent="0.2">
      <c r="A26" s="65" t="s">
        <v>20</v>
      </c>
      <c r="B26" s="54"/>
      <c r="C26" s="54"/>
      <c r="D26" s="54"/>
      <c r="E26" s="54"/>
      <c r="F26" s="54"/>
      <c r="G26" s="54"/>
      <c r="H26" s="54"/>
      <c r="I26" s="54"/>
      <c r="J26" s="45" t="s">
        <v>36</v>
      </c>
      <c r="K26" s="45" t="s">
        <v>24</v>
      </c>
    </row>
    <row r="27" spans="1:11" ht="18" customHeight="1" x14ac:dyDescent="0.2">
      <c r="A27" s="56" t="s">
        <v>41</v>
      </c>
      <c r="B27" s="55" t="s">
        <v>47</v>
      </c>
      <c r="C27" s="55" t="s">
        <v>43</v>
      </c>
      <c r="D27" s="55" t="s">
        <v>44</v>
      </c>
      <c r="E27" s="55" t="s">
        <v>45</v>
      </c>
      <c r="F27" s="55" t="s">
        <v>60</v>
      </c>
      <c r="G27" s="55" t="s">
        <v>44</v>
      </c>
      <c r="H27" s="64" t="s">
        <v>61</v>
      </c>
      <c r="I27" s="55" t="s">
        <v>46</v>
      </c>
      <c r="J27" s="53"/>
      <c r="K27" s="53"/>
    </row>
    <row r="28" spans="1:11" ht="18" customHeight="1" x14ac:dyDescent="0.2">
      <c r="A28" s="56" t="s">
        <v>42</v>
      </c>
      <c r="B28" s="55">
        <v>90.91</v>
      </c>
      <c r="C28" s="55">
        <v>81.819999999999993</v>
      </c>
      <c r="D28" s="55">
        <v>63.64</v>
      </c>
      <c r="E28" s="55">
        <v>77.27</v>
      </c>
      <c r="F28" s="55">
        <v>72.73</v>
      </c>
      <c r="G28" s="55">
        <v>63.64</v>
      </c>
      <c r="H28" s="55">
        <v>54.55</v>
      </c>
      <c r="I28" s="55">
        <v>68.180000000000007</v>
      </c>
      <c r="J28" s="53"/>
      <c r="K28" s="53"/>
    </row>
    <row r="29" spans="1:11" ht="3" customHeight="1" thickBot="1" x14ac:dyDescent="0.25"/>
    <row r="30" spans="1:11" ht="18" customHeight="1" thickTop="1" thickBot="1" x14ac:dyDescent="0.25">
      <c r="A30" s="46"/>
      <c r="B30" s="35"/>
      <c r="C30" s="74" t="s">
        <v>31</v>
      </c>
      <c r="D30" s="75"/>
      <c r="E30" s="36"/>
      <c r="F30" s="74" t="s">
        <v>32</v>
      </c>
      <c r="G30" s="76"/>
    </row>
    <row r="31" spans="1:11" ht="15.75" thickTop="1" x14ac:dyDescent="0.25">
      <c r="A31" s="97"/>
      <c r="B31" s="97"/>
      <c r="C31" s="95" t="s">
        <v>73</v>
      </c>
      <c r="D31" s="95"/>
      <c r="E31" s="95"/>
      <c r="F31" s="96">
        <v>71.59</v>
      </c>
      <c r="G31" s="97"/>
      <c r="H31" s="97"/>
    </row>
  </sheetData>
  <mergeCells count="13">
    <mergeCell ref="C31:E31"/>
    <mergeCell ref="C30:D30"/>
    <mergeCell ref="F30:G30"/>
    <mergeCell ref="A1:K1"/>
    <mergeCell ref="B3:I3"/>
    <mergeCell ref="A5:A7"/>
    <mergeCell ref="A8:A10"/>
    <mergeCell ref="A24:A25"/>
    <mergeCell ref="A11:A14"/>
    <mergeCell ref="A15:A17"/>
    <mergeCell ref="A18:A20"/>
    <mergeCell ref="A22:A23"/>
    <mergeCell ref="B23:H23"/>
  </mergeCells>
  <phoneticPr fontId="7" type="noConversion"/>
  <pageMargins left="0.51181102362204722" right="0.51181102362204722" top="0.23622047244094491" bottom="0.2362204724409449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workbookViewId="0">
      <selection activeCell="O12" sqref="O12"/>
    </sheetView>
  </sheetViews>
  <sheetFormatPr baseColWidth="10" defaultRowHeight="12.75" x14ac:dyDescent="0.2"/>
  <cols>
    <col min="1" max="1" width="15.7109375" bestFit="1" customWidth="1"/>
    <col min="2" max="2" width="7.42578125" bestFit="1" customWidth="1"/>
    <col min="3" max="3" width="7.28515625" bestFit="1" customWidth="1"/>
    <col min="4" max="4" width="7.7109375" bestFit="1" customWidth="1"/>
    <col min="5" max="5" width="8" bestFit="1" customWidth="1"/>
    <col min="6" max="9" width="7.28515625" bestFit="1" customWidth="1"/>
    <col min="10" max="10" width="3" bestFit="1" customWidth="1"/>
    <col min="11" max="11" width="3.7109375" bestFit="1" customWidth="1"/>
    <col min="12" max="13" width="8.28515625" bestFit="1" customWidth="1"/>
  </cols>
  <sheetData>
    <row r="1" spans="1:13" ht="18" x14ac:dyDescent="0.25">
      <c r="A1" s="2" t="s">
        <v>62</v>
      </c>
      <c r="B1" s="1"/>
      <c r="C1" s="1"/>
      <c r="D1" s="1"/>
      <c r="E1" s="1"/>
      <c r="F1" s="1"/>
      <c r="G1" s="1"/>
      <c r="H1" s="1"/>
      <c r="I1" s="1"/>
    </row>
    <row r="2" spans="1:13" ht="15" thickBot="1" x14ac:dyDescent="0.25">
      <c r="A2" s="1"/>
      <c r="B2" s="28"/>
      <c r="C2" s="28" t="s">
        <v>21</v>
      </c>
      <c r="D2" s="28"/>
      <c r="E2" s="28"/>
      <c r="F2" s="28"/>
      <c r="G2" s="28"/>
      <c r="H2" s="28"/>
      <c r="I2" s="28"/>
    </row>
    <row r="3" spans="1:13" ht="15" thickBot="1" x14ac:dyDescent="0.25">
      <c r="A3" s="1"/>
      <c r="B3" s="15">
        <v>44581</v>
      </c>
      <c r="C3" s="16">
        <v>44970</v>
      </c>
      <c r="D3" s="16">
        <v>45035</v>
      </c>
      <c r="E3" s="16">
        <v>45077</v>
      </c>
      <c r="F3" s="16">
        <v>45104</v>
      </c>
      <c r="G3" s="16">
        <v>45183</v>
      </c>
      <c r="H3" s="21">
        <v>45244</v>
      </c>
      <c r="I3" s="17">
        <v>45280</v>
      </c>
      <c r="J3" s="47" t="s">
        <v>18</v>
      </c>
      <c r="K3" s="47" t="s">
        <v>19</v>
      </c>
      <c r="L3" s="47" t="s">
        <v>18</v>
      </c>
      <c r="M3" s="47" t="s">
        <v>19</v>
      </c>
    </row>
    <row r="4" spans="1:13" ht="14.25" x14ac:dyDescent="0.2">
      <c r="A4" s="18" t="s">
        <v>3</v>
      </c>
      <c r="B4" s="19" t="s">
        <v>18</v>
      </c>
      <c r="C4" s="19" t="s">
        <v>18</v>
      </c>
      <c r="D4" s="19" t="s">
        <v>18</v>
      </c>
      <c r="E4" s="19" t="s">
        <v>18</v>
      </c>
      <c r="F4" s="19" t="s">
        <v>18</v>
      </c>
      <c r="G4" s="19" t="s">
        <v>18</v>
      </c>
      <c r="H4" s="22" t="s">
        <v>18</v>
      </c>
      <c r="I4" s="20" t="s">
        <v>18</v>
      </c>
      <c r="J4">
        <f t="shared" ref="J4:J26" si="0">COUNTIF(B4:I4, "SI")</f>
        <v>8</v>
      </c>
      <c r="K4">
        <f t="shared" ref="K4:K26" si="1">COUNTIF(B4:I4, "NO")</f>
        <v>0</v>
      </c>
      <c r="L4" s="29">
        <f t="shared" ref="L4:M6" si="2">(J4/11)</f>
        <v>0.72727272727272729</v>
      </c>
      <c r="M4" s="29">
        <f t="shared" si="2"/>
        <v>0</v>
      </c>
    </row>
    <row r="5" spans="1:13" ht="14.25" x14ac:dyDescent="0.2">
      <c r="A5" s="3" t="s">
        <v>4</v>
      </c>
      <c r="B5" s="4" t="s">
        <v>18</v>
      </c>
      <c r="C5" s="4" t="s">
        <v>18</v>
      </c>
      <c r="D5" s="4" t="s">
        <v>18</v>
      </c>
      <c r="E5" s="4" t="s">
        <v>18</v>
      </c>
      <c r="F5" s="4" t="s">
        <v>18</v>
      </c>
      <c r="G5" s="4" t="s">
        <v>18</v>
      </c>
      <c r="H5" s="23" t="s">
        <v>18</v>
      </c>
      <c r="I5" s="5" t="s">
        <v>18</v>
      </c>
      <c r="J5">
        <f t="shared" si="0"/>
        <v>8</v>
      </c>
      <c r="K5">
        <f t="shared" si="1"/>
        <v>0</v>
      </c>
      <c r="L5" s="29">
        <f t="shared" si="2"/>
        <v>0.72727272727272729</v>
      </c>
      <c r="M5" s="29">
        <f t="shared" si="2"/>
        <v>0</v>
      </c>
    </row>
    <row r="6" spans="1:13" ht="14.25" x14ac:dyDescent="0.2">
      <c r="A6" s="3" t="s">
        <v>16</v>
      </c>
      <c r="B6" s="4" t="s">
        <v>18</v>
      </c>
      <c r="C6" s="4" t="s">
        <v>18</v>
      </c>
      <c r="D6" s="4" t="s">
        <v>19</v>
      </c>
      <c r="E6" s="4" t="s">
        <v>18</v>
      </c>
      <c r="F6" s="4" t="s">
        <v>18</v>
      </c>
      <c r="G6" s="4" t="s">
        <v>18</v>
      </c>
      <c r="H6" s="23" t="s">
        <v>18</v>
      </c>
      <c r="I6" s="5" t="s">
        <v>19</v>
      </c>
      <c r="J6">
        <f t="shared" si="0"/>
        <v>6</v>
      </c>
      <c r="K6">
        <f t="shared" si="1"/>
        <v>2</v>
      </c>
      <c r="L6" s="29">
        <f t="shared" si="2"/>
        <v>0.54545454545454541</v>
      </c>
      <c r="M6" s="29">
        <f t="shared" si="2"/>
        <v>0.18181818181818182</v>
      </c>
    </row>
    <row r="7" spans="1:13" ht="14.25" x14ac:dyDescent="0.2">
      <c r="A7" s="3" t="s">
        <v>5</v>
      </c>
      <c r="B7" s="4" t="s">
        <v>18</v>
      </c>
      <c r="C7" s="4" t="s">
        <v>18</v>
      </c>
      <c r="D7" s="4" t="s">
        <v>18</v>
      </c>
      <c r="E7" s="4" t="s">
        <v>18</v>
      </c>
      <c r="F7" s="4" t="s">
        <v>18</v>
      </c>
      <c r="G7" s="4" t="s">
        <v>18</v>
      </c>
      <c r="H7" s="23" t="s">
        <v>19</v>
      </c>
      <c r="I7" s="5" t="s">
        <v>18</v>
      </c>
      <c r="J7">
        <f t="shared" si="0"/>
        <v>7</v>
      </c>
      <c r="K7">
        <f t="shared" si="1"/>
        <v>1</v>
      </c>
      <c r="L7" s="29">
        <f>(J7/8)</f>
        <v>0.875</v>
      </c>
      <c r="M7" s="29">
        <f>(K7/8)</f>
        <v>0.125</v>
      </c>
    </row>
    <row r="8" spans="1:13" ht="14.25" x14ac:dyDescent="0.2">
      <c r="A8" s="3" t="s">
        <v>6</v>
      </c>
      <c r="B8" s="4" t="s">
        <v>18</v>
      </c>
      <c r="C8" s="4" t="s">
        <v>19</v>
      </c>
      <c r="D8" s="4" t="s">
        <v>18</v>
      </c>
      <c r="E8" s="4" t="s">
        <v>19</v>
      </c>
      <c r="F8" s="4" t="s">
        <v>19</v>
      </c>
      <c r="G8" s="4" t="s">
        <v>19</v>
      </c>
      <c r="H8" s="23" t="s">
        <v>19</v>
      </c>
      <c r="I8" s="5" t="s">
        <v>18</v>
      </c>
      <c r="J8">
        <f t="shared" si="0"/>
        <v>3</v>
      </c>
      <c r="K8">
        <f t="shared" si="1"/>
        <v>5</v>
      </c>
      <c r="L8" s="29">
        <f>(J8/11)</f>
        <v>0.27272727272727271</v>
      </c>
      <c r="M8" s="29">
        <f>(K8/11)</f>
        <v>0.45454545454545453</v>
      </c>
    </row>
    <row r="9" spans="1:13" ht="14.25" x14ac:dyDescent="0.2">
      <c r="A9" s="3" t="s">
        <v>17</v>
      </c>
      <c r="B9" s="4" t="s">
        <v>19</v>
      </c>
      <c r="C9" s="4" t="s">
        <v>19</v>
      </c>
      <c r="D9" s="4" t="s">
        <v>19</v>
      </c>
      <c r="E9" s="4" t="s">
        <v>19</v>
      </c>
      <c r="F9" s="4" t="s">
        <v>19</v>
      </c>
      <c r="G9" s="4" t="s">
        <v>19</v>
      </c>
      <c r="H9" s="23" t="s">
        <v>19</v>
      </c>
      <c r="I9" s="5" t="s">
        <v>19</v>
      </c>
      <c r="J9">
        <f t="shared" si="0"/>
        <v>0</v>
      </c>
      <c r="K9">
        <f t="shared" si="1"/>
        <v>8</v>
      </c>
      <c r="L9" s="29">
        <f>(J9/8)</f>
        <v>0</v>
      </c>
      <c r="M9" s="29">
        <f>(K9/8)</f>
        <v>1</v>
      </c>
    </row>
    <row r="10" spans="1:13" ht="14.25" x14ac:dyDescent="0.2">
      <c r="A10" s="3" t="s">
        <v>7</v>
      </c>
      <c r="B10" s="4" t="s">
        <v>18</v>
      </c>
      <c r="C10" s="4" t="s">
        <v>18</v>
      </c>
      <c r="D10" s="4" t="s">
        <v>18</v>
      </c>
      <c r="E10" s="4" t="s">
        <v>18</v>
      </c>
      <c r="F10" s="4" t="s">
        <v>18</v>
      </c>
      <c r="G10" s="4" t="s">
        <v>18</v>
      </c>
      <c r="H10" s="23" t="s">
        <v>18</v>
      </c>
      <c r="I10" s="5" t="s">
        <v>18</v>
      </c>
      <c r="J10">
        <f t="shared" si="0"/>
        <v>8</v>
      </c>
      <c r="K10">
        <f t="shared" si="1"/>
        <v>0</v>
      </c>
      <c r="L10" s="29">
        <f t="shared" ref="L10:L25" si="3">(J10/11)</f>
        <v>0.72727272727272729</v>
      </c>
      <c r="M10" s="29">
        <f t="shared" ref="M10:M25" si="4">(K10/11)</f>
        <v>0</v>
      </c>
    </row>
    <row r="11" spans="1:13" ht="14.25" x14ac:dyDescent="0.2">
      <c r="A11" s="3" t="s">
        <v>8</v>
      </c>
      <c r="B11" s="4" t="s">
        <v>19</v>
      </c>
      <c r="C11" s="4" t="s">
        <v>18</v>
      </c>
      <c r="D11" s="4" t="s">
        <v>18</v>
      </c>
      <c r="E11" s="4" t="s">
        <v>19</v>
      </c>
      <c r="F11" s="4" t="s">
        <v>18</v>
      </c>
      <c r="G11" s="4" t="s">
        <v>19</v>
      </c>
      <c r="H11" s="23" t="s">
        <v>19</v>
      </c>
      <c r="I11" s="5" t="s">
        <v>19</v>
      </c>
      <c r="J11">
        <f t="shared" si="0"/>
        <v>3</v>
      </c>
      <c r="K11">
        <f t="shared" si="1"/>
        <v>5</v>
      </c>
      <c r="L11" s="29">
        <f t="shared" si="3"/>
        <v>0.27272727272727271</v>
      </c>
      <c r="M11" s="29">
        <f t="shared" si="4"/>
        <v>0.45454545454545453</v>
      </c>
    </row>
    <row r="12" spans="1:13" ht="14.25" x14ac:dyDescent="0.2">
      <c r="A12" s="3" t="s">
        <v>8</v>
      </c>
      <c r="B12" s="4" t="s">
        <v>18</v>
      </c>
      <c r="C12" s="4" t="s">
        <v>19</v>
      </c>
      <c r="D12" s="4" t="s">
        <v>18</v>
      </c>
      <c r="E12" s="4" t="s">
        <v>18</v>
      </c>
      <c r="F12" s="4" t="s">
        <v>19</v>
      </c>
      <c r="G12" s="4" t="s">
        <v>18</v>
      </c>
      <c r="H12" s="23" t="s">
        <v>18</v>
      </c>
      <c r="I12" s="5" t="s">
        <v>19</v>
      </c>
      <c r="J12">
        <f t="shared" si="0"/>
        <v>5</v>
      </c>
      <c r="K12">
        <f t="shared" si="1"/>
        <v>3</v>
      </c>
      <c r="L12" s="29">
        <f t="shared" si="3"/>
        <v>0.45454545454545453</v>
      </c>
      <c r="M12" s="29">
        <f t="shared" si="4"/>
        <v>0.27272727272727271</v>
      </c>
    </row>
    <row r="13" spans="1:13" ht="14.25" x14ac:dyDescent="0.2">
      <c r="A13" s="3" t="s">
        <v>9</v>
      </c>
      <c r="B13" s="4" t="s">
        <v>18</v>
      </c>
      <c r="C13" s="4" t="s">
        <v>19</v>
      </c>
      <c r="D13" s="4" t="s">
        <v>19</v>
      </c>
      <c r="E13" s="4" t="s">
        <v>18</v>
      </c>
      <c r="F13" s="4" t="s">
        <v>19</v>
      </c>
      <c r="G13" s="4" t="s">
        <v>18</v>
      </c>
      <c r="H13" s="23" t="s">
        <v>19</v>
      </c>
      <c r="I13" s="5" t="s">
        <v>19</v>
      </c>
      <c r="J13">
        <f t="shared" si="0"/>
        <v>3</v>
      </c>
      <c r="K13">
        <f t="shared" si="1"/>
        <v>5</v>
      </c>
      <c r="L13" s="29">
        <f t="shared" si="3"/>
        <v>0.27272727272727271</v>
      </c>
      <c r="M13" s="29">
        <f t="shared" si="4"/>
        <v>0.45454545454545453</v>
      </c>
    </row>
    <row r="14" spans="1:13" ht="14.25" x14ac:dyDescent="0.2">
      <c r="A14" s="3" t="s">
        <v>9</v>
      </c>
      <c r="B14" s="4" t="s">
        <v>18</v>
      </c>
      <c r="C14" s="4" t="s">
        <v>18</v>
      </c>
      <c r="D14" s="4" t="s">
        <v>19</v>
      </c>
      <c r="E14" s="4" t="s">
        <v>18</v>
      </c>
      <c r="F14" s="4" t="s">
        <v>19</v>
      </c>
      <c r="G14" s="4" t="s">
        <v>19</v>
      </c>
      <c r="H14" s="23" t="s">
        <v>19</v>
      </c>
      <c r="I14" s="5" t="s">
        <v>19</v>
      </c>
      <c r="J14">
        <f t="shared" si="0"/>
        <v>3</v>
      </c>
      <c r="K14">
        <f t="shared" si="1"/>
        <v>5</v>
      </c>
      <c r="L14" s="29">
        <f t="shared" si="3"/>
        <v>0.27272727272727271</v>
      </c>
      <c r="M14" s="29">
        <f t="shared" si="4"/>
        <v>0.45454545454545453</v>
      </c>
    </row>
    <row r="15" spans="1:13" ht="14.25" x14ac:dyDescent="0.2">
      <c r="A15" s="3" t="s">
        <v>10</v>
      </c>
      <c r="B15" s="4" t="s">
        <v>18</v>
      </c>
      <c r="C15" s="4" t="s">
        <v>18</v>
      </c>
      <c r="D15" s="4" t="s">
        <v>19</v>
      </c>
      <c r="E15" s="4" t="s">
        <v>18</v>
      </c>
      <c r="F15" s="4" t="s">
        <v>18</v>
      </c>
      <c r="G15" s="4" t="s">
        <v>19</v>
      </c>
      <c r="H15" s="23" t="s">
        <v>18</v>
      </c>
      <c r="I15" s="5" t="s">
        <v>18</v>
      </c>
      <c r="J15">
        <f t="shared" si="0"/>
        <v>6</v>
      </c>
      <c r="K15">
        <f t="shared" si="1"/>
        <v>2</v>
      </c>
      <c r="L15" s="29">
        <f t="shared" si="3"/>
        <v>0.54545454545454541</v>
      </c>
      <c r="M15" s="29">
        <f t="shared" si="4"/>
        <v>0.18181818181818182</v>
      </c>
    </row>
    <row r="16" spans="1:13" ht="14.25" x14ac:dyDescent="0.2">
      <c r="A16" s="3" t="s">
        <v>11</v>
      </c>
      <c r="B16" s="4" t="s">
        <v>18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23" t="s">
        <v>19</v>
      </c>
      <c r="I16" s="5" t="s">
        <v>18</v>
      </c>
      <c r="J16">
        <f t="shared" si="0"/>
        <v>7</v>
      </c>
      <c r="K16">
        <f t="shared" si="1"/>
        <v>1</v>
      </c>
      <c r="L16" s="29">
        <f t="shared" si="3"/>
        <v>0.63636363636363635</v>
      </c>
      <c r="M16" s="29">
        <f t="shared" si="4"/>
        <v>9.0909090909090912E-2</v>
      </c>
    </row>
    <row r="17" spans="1:13" ht="14.25" x14ac:dyDescent="0.2">
      <c r="A17" s="3" t="s">
        <v>11</v>
      </c>
      <c r="B17" s="4" t="s">
        <v>18</v>
      </c>
      <c r="C17" s="4" t="s">
        <v>18</v>
      </c>
      <c r="D17" s="4" t="s">
        <v>19</v>
      </c>
      <c r="E17" s="4" t="s">
        <v>18</v>
      </c>
      <c r="F17" s="4" t="s">
        <v>18</v>
      </c>
      <c r="G17" s="4" t="s">
        <v>18</v>
      </c>
      <c r="H17" s="23" t="s">
        <v>18</v>
      </c>
      <c r="I17" s="5" t="s">
        <v>18</v>
      </c>
      <c r="J17">
        <f t="shared" si="0"/>
        <v>7</v>
      </c>
      <c r="K17">
        <f t="shared" si="1"/>
        <v>1</v>
      </c>
      <c r="L17" s="29">
        <f t="shared" si="3"/>
        <v>0.63636363636363635</v>
      </c>
      <c r="M17" s="29">
        <f t="shared" si="4"/>
        <v>9.0909090909090912E-2</v>
      </c>
    </row>
    <row r="18" spans="1:13" ht="14.25" x14ac:dyDescent="0.2">
      <c r="A18" s="3" t="s">
        <v>12</v>
      </c>
      <c r="B18" s="4" t="s">
        <v>18</v>
      </c>
      <c r="C18" s="4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23" t="s">
        <v>19</v>
      </c>
      <c r="I18" s="5" t="s">
        <v>18</v>
      </c>
      <c r="J18">
        <f t="shared" si="0"/>
        <v>7</v>
      </c>
      <c r="K18">
        <f t="shared" si="1"/>
        <v>1</v>
      </c>
      <c r="L18" s="29">
        <f t="shared" si="3"/>
        <v>0.63636363636363635</v>
      </c>
      <c r="M18" s="29">
        <f t="shared" si="4"/>
        <v>9.0909090909090912E-2</v>
      </c>
    </row>
    <row r="19" spans="1:13" ht="14.25" x14ac:dyDescent="0.2">
      <c r="A19" s="3" t="s">
        <v>12</v>
      </c>
      <c r="B19" s="4" t="s">
        <v>18</v>
      </c>
      <c r="C19" s="4" t="s">
        <v>18</v>
      </c>
      <c r="D19" s="4" t="s">
        <v>18</v>
      </c>
      <c r="E19" s="4" t="s">
        <v>18</v>
      </c>
      <c r="F19" s="4" t="s">
        <v>18</v>
      </c>
      <c r="G19" s="4" t="s">
        <v>19</v>
      </c>
      <c r="H19" s="23" t="s">
        <v>18</v>
      </c>
      <c r="I19" s="5" t="s">
        <v>18</v>
      </c>
      <c r="J19">
        <f t="shared" si="0"/>
        <v>7</v>
      </c>
      <c r="K19">
        <f t="shared" si="1"/>
        <v>1</v>
      </c>
      <c r="L19" s="29">
        <f t="shared" si="3"/>
        <v>0.63636363636363635</v>
      </c>
      <c r="M19" s="29">
        <f t="shared" si="4"/>
        <v>9.0909090909090912E-2</v>
      </c>
    </row>
    <row r="20" spans="1:13" ht="14.25" x14ac:dyDescent="0.2">
      <c r="A20" s="3" t="s">
        <v>12</v>
      </c>
      <c r="B20" s="4" t="s">
        <v>18</v>
      </c>
      <c r="C20" s="4" t="s">
        <v>18</v>
      </c>
      <c r="D20" s="4" t="s">
        <v>19</v>
      </c>
      <c r="E20" s="4" t="s">
        <v>18</v>
      </c>
      <c r="F20" s="4" t="s">
        <v>18</v>
      </c>
      <c r="G20" s="4" t="s">
        <v>18</v>
      </c>
      <c r="H20" s="23" t="s">
        <v>19</v>
      </c>
      <c r="I20" s="5" t="s">
        <v>18</v>
      </c>
      <c r="J20">
        <f t="shared" si="0"/>
        <v>6</v>
      </c>
      <c r="K20">
        <f t="shared" si="1"/>
        <v>2</v>
      </c>
      <c r="L20" s="29">
        <f t="shared" si="3"/>
        <v>0.54545454545454541</v>
      </c>
      <c r="M20" s="29">
        <f t="shared" si="4"/>
        <v>0.18181818181818182</v>
      </c>
    </row>
    <row r="21" spans="1:13" ht="14.25" x14ac:dyDescent="0.2">
      <c r="A21" s="3" t="s">
        <v>15</v>
      </c>
      <c r="B21" s="4" t="s">
        <v>18</v>
      </c>
      <c r="C21" s="4" t="s">
        <v>18</v>
      </c>
      <c r="D21" s="4" t="s">
        <v>18</v>
      </c>
      <c r="E21" s="4" t="s">
        <v>18</v>
      </c>
      <c r="F21" s="4" t="s">
        <v>19</v>
      </c>
      <c r="G21" s="4" t="s">
        <v>18</v>
      </c>
      <c r="H21" s="23" t="s">
        <v>18</v>
      </c>
      <c r="I21" s="5" t="s">
        <v>19</v>
      </c>
      <c r="J21">
        <f t="shared" si="0"/>
        <v>6</v>
      </c>
      <c r="K21">
        <f t="shared" si="1"/>
        <v>2</v>
      </c>
      <c r="L21" s="29">
        <f t="shared" si="3"/>
        <v>0.54545454545454541</v>
      </c>
      <c r="M21" s="29">
        <f t="shared" si="4"/>
        <v>0.18181818181818182</v>
      </c>
    </row>
    <row r="22" spans="1:13" ht="14.25" x14ac:dyDescent="0.2">
      <c r="A22" s="3" t="s">
        <v>13</v>
      </c>
      <c r="B22" s="4" t="s">
        <v>18</v>
      </c>
      <c r="C22" s="4" t="s">
        <v>18</v>
      </c>
      <c r="D22" s="4" t="s">
        <v>18</v>
      </c>
      <c r="E22" s="4" t="s">
        <v>18</v>
      </c>
      <c r="F22" s="4" t="s">
        <v>18</v>
      </c>
      <c r="G22" s="4" t="s">
        <v>19</v>
      </c>
      <c r="H22" s="23" t="s">
        <v>19</v>
      </c>
      <c r="I22" s="5"/>
      <c r="J22">
        <f t="shared" si="0"/>
        <v>5</v>
      </c>
      <c r="K22">
        <f t="shared" si="1"/>
        <v>2</v>
      </c>
      <c r="L22" s="29">
        <f>(J22/7)</f>
        <v>0.7142857142857143</v>
      </c>
      <c r="M22" s="29">
        <f>(K22/7)</f>
        <v>0.2857142857142857</v>
      </c>
    </row>
    <row r="23" spans="1:13" ht="14.25" x14ac:dyDescent="0.2">
      <c r="A23" s="3" t="s">
        <v>13</v>
      </c>
      <c r="B23" s="4"/>
      <c r="C23" s="4"/>
      <c r="D23" s="4"/>
      <c r="E23" s="4"/>
      <c r="F23" s="4"/>
      <c r="G23" s="4"/>
      <c r="H23" s="23"/>
      <c r="I23" s="5" t="s">
        <v>18</v>
      </c>
      <c r="J23">
        <f t="shared" si="0"/>
        <v>1</v>
      </c>
      <c r="K23">
        <f t="shared" si="1"/>
        <v>0</v>
      </c>
      <c r="L23" s="29">
        <f>(J23/1)</f>
        <v>1</v>
      </c>
      <c r="M23" s="29">
        <f>(K23/1)</f>
        <v>0</v>
      </c>
    </row>
    <row r="24" spans="1:13" ht="14.25" x14ac:dyDescent="0.2">
      <c r="A24" s="3" t="s">
        <v>14</v>
      </c>
      <c r="B24" s="4" t="s">
        <v>18</v>
      </c>
      <c r="C24" s="4" t="s">
        <v>18</v>
      </c>
      <c r="D24" s="4" t="s">
        <v>18</v>
      </c>
      <c r="E24" s="4" t="s">
        <v>19</v>
      </c>
      <c r="F24" s="4" t="s">
        <v>18</v>
      </c>
      <c r="G24" s="4" t="s">
        <v>18</v>
      </c>
      <c r="H24" s="23" t="s">
        <v>18</v>
      </c>
      <c r="I24" s="5" t="s">
        <v>18</v>
      </c>
      <c r="J24">
        <f t="shared" si="0"/>
        <v>7</v>
      </c>
      <c r="K24">
        <f t="shared" si="1"/>
        <v>1</v>
      </c>
      <c r="L24" s="29">
        <f t="shared" si="3"/>
        <v>0.63636363636363635</v>
      </c>
      <c r="M24" s="29">
        <f t="shared" si="4"/>
        <v>9.0909090909090912E-2</v>
      </c>
    </row>
    <row r="25" spans="1:13" ht="14.25" x14ac:dyDescent="0.2">
      <c r="A25" s="3" t="s">
        <v>14</v>
      </c>
      <c r="B25" s="4" t="s">
        <v>18</v>
      </c>
      <c r="C25" s="4" t="s">
        <v>18</v>
      </c>
      <c r="D25" s="4" t="s">
        <v>19</v>
      </c>
      <c r="E25" s="4" t="s">
        <v>19</v>
      </c>
      <c r="F25" s="4" t="s">
        <v>18</v>
      </c>
      <c r="G25" s="4" t="s">
        <v>19</v>
      </c>
      <c r="H25" s="23" t="s">
        <v>18</v>
      </c>
      <c r="I25" s="5" t="s">
        <v>18</v>
      </c>
      <c r="J25">
        <f t="shared" si="0"/>
        <v>5</v>
      </c>
      <c r="K25">
        <f t="shared" si="1"/>
        <v>3</v>
      </c>
      <c r="L25" s="29">
        <f t="shared" si="3"/>
        <v>0.45454545454545453</v>
      </c>
      <c r="M25" s="29">
        <f t="shared" si="4"/>
        <v>0.27272727272727271</v>
      </c>
    </row>
    <row r="26" spans="1:13" ht="14.25" x14ac:dyDescent="0.2">
      <c r="A26" s="3" t="s">
        <v>20</v>
      </c>
      <c r="B26" s="4" t="s">
        <v>18</v>
      </c>
      <c r="C26" s="4" t="s">
        <v>18</v>
      </c>
      <c r="D26" s="4" t="s">
        <v>18</v>
      </c>
      <c r="E26" s="4" t="s">
        <v>18</v>
      </c>
      <c r="F26" s="4" t="s">
        <v>18</v>
      </c>
      <c r="G26" s="4" t="s">
        <v>18</v>
      </c>
      <c r="H26" s="23" t="s">
        <v>18</v>
      </c>
      <c r="I26" s="5" t="s">
        <v>18</v>
      </c>
      <c r="J26">
        <f t="shared" si="0"/>
        <v>8</v>
      </c>
      <c r="K26">
        <f t="shared" si="1"/>
        <v>0</v>
      </c>
      <c r="L26" s="29">
        <f>(J26/8)</f>
        <v>1</v>
      </c>
      <c r="M26" s="29">
        <f>(K26/8)</f>
        <v>0</v>
      </c>
    </row>
    <row r="27" spans="1:13" ht="15" thickBot="1" x14ac:dyDescent="0.25">
      <c r="A27" s="10"/>
      <c r="B27" s="11"/>
      <c r="C27" s="11"/>
      <c r="D27" s="11"/>
      <c r="E27" s="11"/>
      <c r="F27" s="4"/>
      <c r="G27" s="11"/>
      <c r="H27" s="24"/>
      <c r="I27" s="12"/>
    </row>
    <row r="28" spans="1:13" ht="15" x14ac:dyDescent="0.25">
      <c r="A28" s="60" t="s">
        <v>0</v>
      </c>
      <c r="B28" s="13">
        <f t="shared" ref="B28:I28" si="5">COUNTIF(B4:B26, "SI")</f>
        <v>20</v>
      </c>
      <c r="C28" s="13">
        <f t="shared" si="5"/>
        <v>18</v>
      </c>
      <c r="D28" s="13">
        <f t="shared" si="5"/>
        <v>14</v>
      </c>
      <c r="E28" s="13">
        <f t="shared" si="5"/>
        <v>17</v>
      </c>
      <c r="F28" s="13">
        <f t="shared" si="5"/>
        <v>16</v>
      </c>
      <c r="G28" s="13">
        <f t="shared" si="5"/>
        <v>14</v>
      </c>
      <c r="H28" s="25">
        <f t="shared" si="5"/>
        <v>12</v>
      </c>
      <c r="I28" s="14">
        <f t="shared" si="5"/>
        <v>15</v>
      </c>
    </row>
    <row r="29" spans="1:13" ht="15" x14ac:dyDescent="0.25">
      <c r="A29" s="61" t="s">
        <v>1</v>
      </c>
      <c r="B29" s="6">
        <f t="shared" ref="B29:I29" si="6">COUNTIF(B4:B26, "NO")</f>
        <v>2</v>
      </c>
      <c r="C29" s="6">
        <f t="shared" si="6"/>
        <v>4</v>
      </c>
      <c r="D29" s="6">
        <f t="shared" si="6"/>
        <v>8</v>
      </c>
      <c r="E29" s="6">
        <f t="shared" si="6"/>
        <v>5</v>
      </c>
      <c r="F29" s="6">
        <f t="shared" si="6"/>
        <v>6</v>
      </c>
      <c r="G29" s="6">
        <f t="shared" si="6"/>
        <v>8</v>
      </c>
      <c r="H29" s="26">
        <f t="shared" si="6"/>
        <v>10</v>
      </c>
      <c r="I29" s="7">
        <f t="shared" si="6"/>
        <v>7</v>
      </c>
    </row>
    <row r="30" spans="1:13" ht="15.75" thickBot="1" x14ac:dyDescent="0.3">
      <c r="A30" s="62" t="s">
        <v>2</v>
      </c>
      <c r="B30" s="8">
        <f t="shared" ref="B30:I30" si="7">SUM(B28:B29)</f>
        <v>22</v>
      </c>
      <c r="C30" s="8">
        <f t="shared" si="7"/>
        <v>22</v>
      </c>
      <c r="D30" s="8">
        <f t="shared" si="7"/>
        <v>22</v>
      </c>
      <c r="E30" s="8">
        <f t="shared" si="7"/>
        <v>22</v>
      </c>
      <c r="F30" s="8">
        <f t="shared" si="7"/>
        <v>22</v>
      </c>
      <c r="G30" s="8">
        <f t="shared" si="7"/>
        <v>22</v>
      </c>
      <c r="H30" s="27">
        <f t="shared" si="7"/>
        <v>22</v>
      </c>
      <c r="I30" s="9">
        <f t="shared" si="7"/>
        <v>22</v>
      </c>
    </row>
    <row r="31" spans="1:13" ht="15.75" thickBot="1" x14ac:dyDescent="0.3">
      <c r="A31" s="57" t="s">
        <v>42</v>
      </c>
      <c r="B31" s="58">
        <f>(B28/22)</f>
        <v>0.90909090909090906</v>
      </c>
      <c r="C31" s="58">
        <f t="shared" ref="C31:I31" si="8">(C28/22)</f>
        <v>0.81818181818181823</v>
      </c>
      <c r="D31" s="58">
        <f t="shared" si="8"/>
        <v>0.63636363636363635</v>
      </c>
      <c r="E31" s="58">
        <f t="shared" si="8"/>
        <v>0.77272727272727271</v>
      </c>
      <c r="F31" s="58">
        <f t="shared" si="8"/>
        <v>0.72727272727272729</v>
      </c>
      <c r="G31" s="58">
        <f t="shared" si="8"/>
        <v>0.63636363636363635</v>
      </c>
      <c r="H31" s="58">
        <f t="shared" si="8"/>
        <v>0.54545454545454541</v>
      </c>
      <c r="I31" s="59">
        <f t="shared" si="8"/>
        <v>0.68181818181818177</v>
      </c>
    </row>
  </sheetData>
  <phoneticPr fontId="4" type="noConversion"/>
  <pageMargins left="0.19685039370078741" right="0.19685039370078741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41FB2-6B22-46C1-9498-E91D3408C927}">
  <dimension ref="A1:D18"/>
  <sheetViews>
    <sheetView workbookViewId="0">
      <selection sqref="A1:D1"/>
    </sheetView>
  </sheetViews>
  <sheetFormatPr baseColWidth="10" defaultRowHeight="12.75" x14ac:dyDescent="0.2"/>
  <cols>
    <col min="1" max="1" width="30.5703125" bestFit="1" customWidth="1"/>
    <col min="2" max="2" width="69.28515625" customWidth="1"/>
    <col min="3" max="3" width="14.85546875" bestFit="1" customWidth="1"/>
    <col min="4" max="4" width="5" bestFit="1" customWidth="1"/>
  </cols>
  <sheetData>
    <row r="1" spans="1:4" ht="63.75" customHeight="1" thickTop="1" thickBot="1" x14ac:dyDescent="0.35">
      <c r="A1" s="77" t="s">
        <v>69</v>
      </c>
      <c r="B1" s="78"/>
      <c r="C1" s="78"/>
      <c r="D1" s="79"/>
    </row>
    <row r="2" spans="1:4" ht="10.5" customHeight="1" thickTop="1" thickBot="1" x14ac:dyDescent="0.25">
      <c r="A2" s="1"/>
      <c r="B2" s="28"/>
    </row>
    <row r="3" spans="1:4" ht="18.75" customHeight="1" thickTop="1" thickBot="1" x14ac:dyDescent="0.25">
      <c r="A3" s="50" t="s">
        <v>40</v>
      </c>
      <c r="B3" s="50" t="s">
        <v>63</v>
      </c>
      <c r="C3" s="50" t="s">
        <v>64</v>
      </c>
      <c r="D3" s="50" t="s">
        <v>23</v>
      </c>
    </row>
    <row r="4" spans="1:4" ht="18.75" customHeight="1" thickTop="1" x14ac:dyDescent="0.2">
      <c r="A4" s="38" t="s">
        <v>3</v>
      </c>
      <c r="B4" s="39"/>
      <c r="C4" s="40" t="s">
        <v>57</v>
      </c>
      <c r="D4" s="40" t="s">
        <v>24</v>
      </c>
    </row>
    <row r="5" spans="1:4" ht="18.75" customHeight="1" x14ac:dyDescent="0.2">
      <c r="A5" s="68" t="s">
        <v>5</v>
      </c>
      <c r="B5" s="44"/>
      <c r="C5" s="45" t="s">
        <v>57</v>
      </c>
      <c r="D5" s="45" t="s">
        <v>24</v>
      </c>
    </row>
    <row r="6" spans="1:4" ht="18.75" customHeight="1" x14ac:dyDescent="0.2">
      <c r="A6" s="68" t="s">
        <v>7</v>
      </c>
      <c r="B6" s="44"/>
      <c r="C6" s="45" t="s">
        <v>57</v>
      </c>
      <c r="D6" s="45" t="s">
        <v>24</v>
      </c>
    </row>
    <row r="7" spans="1:4" ht="18.75" customHeight="1" x14ac:dyDescent="0.2">
      <c r="A7" s="68" t="s">
        <v>8</v>
      </c>
      <c r="B7" s="52"/>
      <c r="C7" s="45" t="s">
        <v>66</v>
      </c>
      <c r="D7" s="45" t="s">
        <v>55</v>
      </c>
    </row>
    <row r="8" spans="1:4" ht="18.75" customHeight="1" x14ac:dyDescent="0.2">
      <c r="A8" s="68" t="s">
        <v>10</v>
      </c>
      <c r="B8" s="52"/>
      <c r="C8" s="45" t="s">
        <v>66</v>
      </c>
      <c r="D8" s="45" t="s">
        <v>55</v>
      </c>
    </row>
    <row r="9" spans="1:4" ht="18.75" customHeight="1" x14ac:dyDescent="0.2">
      <c r="A9" s="51" t="s">
        <v>28</v>
      </c>
      <c r="B9" s="44"/>
      <c r="C9" s="45" t="s">
        <v>57</v>
      </c>
      <c r="D9" s="45" t="s">
        <v>24</v>
      </c>
    </row>
    <row r="10" spans="1:4" ht="18.75" customHeight="1" x14ac:dyDescent="0.2">
      <c r="A10" s="51" t="s">
        <v>29</v>
      </c>
      <c r="B10" s="52"/>
      <c r="C10" s="45" t="s">
        <v>66</v>
      </c>
      <c r="D10" s="45" t="s">
        <v>55</v>
      </c>
    </row>
    <row r="11" spans="1:4" ht="18.75" customHeight="1" x14ac:dyDescent="0.2">
      <c r="A11" s="68" t="s">
        <v>14</v>
      </c>
      <c r="B11" s="52"/>
      <c r="C11" s="45" t="s">
        <v>66</v>
      </c>
      <c r="D11" s="45" t="s">
        <v>55</v>
      </c>
    </row>
    <row r="12" spans="1:4" ht="18.75" customHeight="1" x14ac:dyDescent="0.2">
      <c r="A12" s="66" t="s">
        <v>20</v>
      </c>
      <c r="B12" s="54"/>
      <c r="C12" s="67" t="s">
        <v>57</v>
      </c>
      <c r="D12" s="67" t="s">
        <v>24</v>
      </c>
    </row>
    <row r="13" spans="1:4" ht="18.75" customHeight="1" x14ac:dyDescent="0.2">
      <c r="A13" s="56" t="s">
        <v>41</v>
      </c>
      <c r="B13" s="64" t="s">
        <v>65</v>
      </c>
      <c r="C13" s="53"/>
      <c r="D13" s="53"/>
    </row>
    <row r="14" spans="1:4" ht="18.75" customHeight="1" x14ac:dyDescent="0.2">
      <c r="A14" s="56" t="s">
        <v>42</v>
      </c>
      <c r="B14" s="55">
        <v>55.56</v>
      </c>
      <c r="C14" s="53"/>
      <c r="D14" s="53"/>
    </row>
    <row r="15" spans="1:4" ht="4.5" customHeight="1" thickBot="1" x14ac:dyDescent="0.25"/>
    <row r="16" spans="1:4" ht="18.75" customHeight="1" thickTop="1" thickBot="1" x14ac:dyDescent="0.25">
      <c r="A16" s="69" t="s">
        <v>31</v>
      </c>
      <c r="B16" s="35"/>
    </row>
    <row r="17" spans="1:2" ht="15.75" thickTop="1" thickBot="1" x14ac:dyDescent="0.25">
      <c r="A17" s="69" t="s">
        <v>32</v>
      </c>
      <c r="B17" s="36"/>
    </row>
    <row r="18" spans="1:2" ht="13.5" thickTop="1" x14ac:dyDescent="0.2"/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2AAE2-5279-496E-8BD4-1227097842F0}">
  <dimension ref="A1:F17"/>
  <sheetViews>
    <sheetView workbookViewId="0">
      <selection activeCell="B1" sqref="B1:B1048576"/>
    </sheetView>
  </sheetViews>
  <sheetFormatPr baseColWidth="10" defaultRowHeight="12.75" x14ac:dyDescent="0.2"/>
  <cols>
    <col min="1" max="1" width="15.85546875" customWidth="1"/>
    <col min="2" max="2" width="64.5703125" customWidth="1"/>
    <col min="3" max="3" width="2.7109375" bestFit="1" customWidth="1"/>
    <col min="4" max="4" width="3.7109375" bestFit="1" customWidth="1"/>
    <col min="5" max="6" width="8.28515625" bestFit="1" customWidth="1"/>
  </cols>
  <sheetData>
    <row r="1" spans="1:6" ht="18" x14ac:dyDescent="0.25">
      <c r="A1" s="2" t="s">
        <v>67</v>
      </c>
      <c r="B1" s="1"/>
    </row>
    <row r="2" spans="1:6" ht="15" thickBot="1" x14ac:dyDescent="0.25">
      <c r="A2" s="1"/>
      <c r="B2" s="28"/>
    </row>
    <row r="3" spans="1:6" ht="15" thickBot="1" x14ac:dyDescent="0.25">
      <c r="A3" s="1"/>
      <c r="B3" s="15">
        <v>45076</v>
      </c>
      <c r="C3" s="47" t="s">
        <v>18</v>
      </c>
      <c r="D3" s="47" t="s">
        <v>19</v>
      </c>
      <c r="E3" s="47" t="s">
        <v>18</v>
      </c>
      <c r="F3" s="47" t="s">
        <v>19</v>
      </c>
    </row>
    <row r="4" spans="1:6" ht="14.25" x14ac:dyDescent="0.2">
      <c r="A4" s="18" t="s">
        <v>3</v>
      </c>
      <c r="B4" s="19" t="s">
        <v>18</v>
      </c>
      <c r="C4">
        <f t="shared" ref="C4:C12" si="0">COUNTIF(B4:B4, "SI")</f>
        <v>1</v>
      </c>
      <c r="D4">
        <f t="shared" ref="D4:D12" si="1">COUNTIF(B4:B4, "NO")</f>
        <v>0</v>
      </c>
      <c r="E4" s="29">
        <f t="shared" ref="E4:E12" si="2">(C4/1)</f>
        <v>1</v>
      </c>
      <c r="F4" s="29">
        <f t="shared" ref="F4:F12" si="3">(D4/1)</f>
        <v>0</v>
      </c>
    </row>
    <row r="5" spans="1:6" ht="14.25" x14ac:dyDescent="0.2">
      <c r="A5" s="3" t="s">
        <v>5</v>
      </c>
      <c r="B5" s="4" t="s">
        <v>18</v>
      </c>
      <c r="C5">
        <f t="shared" si="0"/>
        <v>1</v>
      </c>
      <c r="D5">
        <f t="shared" si="1"/>
        <v>0</v>
      </c>
      <c r="E5" s="29">
        <f t="shared" si="2"/>
        <v>1</v>
      </c>
      <c r="F5" s="29">
        <f t="shared" si="3"/>
        <v>0</v>
      </c>
    </row>
    <row r="6" spans="1:6" ht="14.25" x14ac:dyDescent="0.2">
      <c r="A6" s="3" t="s">
        <v>7</v>
      </c>
      <c r="B6" s="4" t="s">
        <v>18</v>
      </c>
      <c r="C6">
        <f t="shared" si="0"/>
        <v>1</v>
      </c>
      <c r="D6">
        <f t="shared" si="1"/>
        <v>0</v>
      </c>
      <c r="E6" s="29">
        <f t="shared" si="2"/>
        <v>1</v>
      </c>
      <c r="F6" s="29">
        <f t="shared" si="3"/>
        <v>0</v>
      </c>
    </row>
    <row r="7" spans="1:6" ht="14.25" x14ac:dyDescent="0.2">
      <c r="A7" s="3" t="s">
        <v>8</v>
      </c>
      <c r="B7" s="4" t="s">
        <v>19</v>
      </c>
      <c r="C7">
        <f t="shared" si="0"/>
        <v>0</v>
      </c>
      <c r="D7">
        <f t="shared" si="1"/>
        <v>1</v>
      </c>
      <c r="E7" s="29">
        <f t="shared" si="2"/>
        <v>0</v>
      </c>
      <c r="F7" s="29">
        <f t="shared" si="3"/>
        <v>1</v>
      </c>
    </row>
    <row r="8" spans="1:6" ht="14.25" x14ac:dyDescent="0.2">
      <c r="A8" s="3" t="s">
        <v>10</v>
      </c>
      <c r="B8" s="4" t="s">
        <v>19</v>
      </c>
      <c r="C8">
        <f t="shared" si="0"/>
        <v>0</v>
      </c>
      <c r="D8">
        <f t="shared" si="1"/>
        <v>1</v>
      </c>
      <c r="E8" s="29">
        <f t="shared" si="2"/>
        <v>0</v>
      </c>
      <c r="F8" s="29">
        <f t="shared" si="3"/>
        <v>1</v>
      </c>
    </row>
    <row r="9" spans="1:6" ht="14.25" x14ac:dyDescent="0.2">
      <c r="A9" s="3" t="s">
        <v>15</v>
      </c>
      <c r="B9" s="4" t="s">
        <v>18</v>
      </c>
      <c r="C9">
        <f t="shared" si="0"/>
        <v>1</v>
      </c>
      <c r="D9">
        <f t="shared" si="1"/>
        <v>0</v>
      </c>
      <c r="E9" s="29">
        <f t="shared" si="2"/>
        <v>1</v>
      </c>
      <c r="F9" s="29">
        <f t="shared" si="3"/>
        <v>0</v>
      </c>
    </row>
    <row r="10" spans="1:6" ht="14.25" x14ac:dyDescent="0.2">
      <c r="A10" s="3" t="s">
        <v>13</v>
      </c>
      <c r="B10" s="4" t="s">
        <v>19</v>
      </c>
      <c r="C10">
        <f t="shared" si="0"/>
        <v>0</v>
      </c>
      <c r="D10">
        <f t="shared" si="1"/>
        <v>1</v>
      </c>
      <c r="E10" s="29">
        <f t="shared" si="2"/>
        <v>0</v>
      </c>
      <c r="F10" s="29">
        <f t="shared" si="3"/>
        <v>1</v>
      </c>
    </row>
    <row r="11" spans="1:6" ht="14.25" x14ac:dyDescent="0.2">
      <c r="A11" s="3" t="s">
        <v>14</v>
      </c>
      <c r="B11" s="4" t="s">
        <v>19</v>
      </c>
      <c r="C11">
        <f t="shared" si="0"/>
        <v>0</v>
      </c>
      <c r="D11">
        <f t="shared" si="1"/>
        <v>1</v>
      </c>
      <c r="E11" s="29">
        <f t="shared" si="2"/>
        <v>0</v>
      </c>
      <c r="F11" s="29">
        <f t="shared" si="3"/>
        <v>1</v>
      </c>
    </row>
    <row r="12" spans="1:6" ht="14.25" x14ac:dyDescent="0.2">
      <c r="A12" s="3" t="s">
        <v>20</v>
      </c>
      <c r="B12" s="4" t="s">
        <v>18</v>
      </c>
      <c r="C12">
        <f t="shared" si="0"/>
        <v>1</v>
      </c>
      <c r="D12">
        <f t="shared" si="1"/>
        <v>0</v>
      </c>
      <c r="E12" s="29">
        <f t="shared" si="2"/>
        <v>1</v>
      </c>
      <c r="F12" s="29">
        <f t="shared" si="3"/>
        <v>0</v>
      </c>
    </row>
    <row r="13" spans="1:6" ht="15" thickBot="1" x14ac:dyDescent="0.25">
      <c r="A13" s="10"/>
      <c r="B13" s="11"/>
    </row>
    <row r="14" spans="1:6" ht="15" x14ac:dyDescent="0.25">
      <c r="A14" s="60" t="s">
        <v>0</v>
      </c>
      <c r="B14" s="70">
        <f>COUNTIF(B4:B12, "SI")</f>
        <v>5</v>
      </c>
    </row>
    <row r="15" spans="1:6" ht="15" x14ac:dyDescent="0.25">
      <c r="A15" s="61" t="s">
        <v>1</v>
      </c>
      <c r="B15" s="71">
        <f>COUNTIF(B4:B12, "NO")</f>
        <v>4</v>
      </c>
    </row>
    <row r="16" spans="1:6" ht="15.75" thickBot="1" x14ac:dyDescent="0.3">
      <c r="A16" s="62" t="s">
        <v>2</v>
      </c>
      <c r="B16" s="72">
        <f t="shared" ref="B16" si="4">SUM(B14:B15)</f>
        <v>9</v>
      </c>
    </row>
    <row r="17" spans="1:2" ht="15.75" thickBot="1" x14ac:dyDescent="0.3">
      <c r="A17" s="57" t="s">
        <v>42</v>
      </c>
      <c r="B17" s="73">
        <v>0.55559999999999998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4670E-5911-4841-B95C-AB2194D1C216}">
  <dimension ref="A1:D18"/>
  <sheetViews>
    <sheetView workbookViewId="0">
      <selection activeCell="A2" sqref="A2"/>
    </sheetView>
  </sheetViews>
  <sheetFormatPr baseColWidth="10" defaultRowHeight="12.75" x14ac:dyDescent="0.2"/>
  <cols>
    <col min="1" max="1" width="30.5703125" bestFit="1" customWidth="1"/>
    <col min="2" max="2" width="60.7109375" bestFit="1" customWidth="1"/>
    <col min="3" max="3" width="14.85546875" bestFit="1" customWidth="1"/>
    <col min="4" max="4" width="4.42578125" bestFit="1" customWidth="1"/>
  </cols>
  <sheetData>
    <row r="1" spans="1:4" ht="59.25" customHeight="1" thickTop="1" thickBot="1" x14ac:dyDescent="0.35">
      <c r="A1" s="77" t="s">
        <v>68</v>
      </c>
      <c r="B1" s="78"/>
      <c r="C1" s="78"/>
      <c r="D1" s="79"/>
    </row>
    <row r="2" spans="1:4" ht="9.75" customHeight="1" thickTop="1" thickBot="1" x14ac:dyDescent="0.25">
      <c r="A2" s="1"/>
      <c r="B2" s="28"/>
    </row>
    <row r="3" spans="1:4" ht="18.75" customHeight="1" thickTop="1" thickBot="1" x14ac:dyDescent="0.25">
      <c r="A3" s="50" t="s">
        <v>40</v>
      </c>
      <c r="B3" s="50" t="s">
        <v>70</v>
      </c>
      <c r="C3" s="50" t="s">
        <v>64</v>
      </c>
      <c r="D3" s="50" t="s">
        <v>23</v>
      </c>
    </row>
    <row r="4" spans="1:4" ht="18.75" customHeight="1" thickTop="1" x14ac:dyDescent="0.2">
      <c r="A4" s="38" t="s">
        <v>3</v>
      </c>
      <c r="B4" s="39"/>
      <c r="C4" s="40" t="s">
        <v>57</v>
      </c>
      <c r="D4" s="40" t="s">
        <v>24</v>
      </c>
    </row>
    <row r="5" spans="1:4" ht="18.75" customHeight="1" x14ac:dyDescent="0.2">
      <c r="A5" s="68" t="s">
        <v>6</v>
      </c>
      <c r="B5" s="44"/>
      <c r="C5" s="45" t="s">
        <v>57</v>
      </c>
      <c r="D5" s="45" t="s">
        <v>24</v>
      </c>
    </row>
    <row r="6" spans="1:4" ht="18.75" customHeight="1" x14ac:dyDescent="0.2">
      <c r="A6" s="68" t="s">
        <v>17</v>
      </c>
      <c r="B6" s="52"/>
      <c r="C6" s="45" t="s">
        <v>57</v>
      </c>
      <c r="D6" s="45" t="s">
        <v>24</v>
      </c>
    </row>
    <row r="7" spans="1:4" ht="18.75" customHeight="1" x14ac:dyDescent="0.2">
      <c r="A7" s="68" t="s">
        <v>9</v>
      </c>
      <c r="B7" s="52"/>
      <c r="C7" s="45" t="s">
        <v>66</v>
      </c>
      <c r="D7" s="45" t="s">
        <v>55</v>
      </c>
    </row>
    <row r="8" spans="1:4" ht="18.75" customHeight="1" x14ac:dyDescent="0.2">
      <c r="A8" s="68" t="s">
        <v>10</v>
      </c>
      <c r="B8" s="44"/>
      <c r="C8" s="45" t="s">
        <v>66</v>
      </c>
      <c r="D8" s="45" t="s">
        <v>55</v>
      </c>
    </row>
    <row r="9" spans="1:4" ht="18.75" customHeight="1" x14ac:dyDescent="0.2">
      <c r="A9" s="51" t="s">
        <v>11</v>
      </c>
      <c r="B9" s="44"/>
      <c r="C9" s="45" t="s">
        <v>57</v>
      </c>
      <c r="D9" s="45" t="s">
        <v>24</v>
      </c>
    </row>
    <row r="10" spans="1:4" ht="18.75" customHeight="1" x14ac:dyDescent="0.2">
      <c r="A10" s="51" t="s">
        <v>12</v>
      </c>
      <c r="B10" s="52"/>
      <c r="C10" s="45" t="s">
        <v>66</v>
      </c>
      <c r="D10" s="45" t="s">
        <v>55</v>
      </c>
    </row>
    <row r="11" spans="1:4" ht="18.75" customHeight="1" x14ac:dyDescent="0.2">
      <c r="A11" s="68" t="s">
        <v>13</v>
      </c>
      <c r="B11" s="44"/>
      <c r="C11" s="45" t="s">
        <v>66</v>
      </c>
      <c r="D11" s="45" t="s">
        <v>55</v>
      </c>
    </row>
    <row r="12" spans="1:4" ht="18.75" customHeight="1" x14ac:dyDescent="0.2">
      <c r="A12" s="66" t="s">
        <v>20</v>
      </c>
      <c r="B12" s="54"/>
      <c r="C12" s="67" t="s">
        <v>57</v>
      </c>
      <c r="D12" s="67" t="s">
        <v>24</v>
      </c>
    </row>
    <row r="13" spans="1:4" ht="18.75" customHeight="1" x14ac:dyDescent="0.2">
      <c r="A13" s="56" t="s">
        <v>41</v>
      </c>
      <c r="B13" s="64" t="s">
        <v>71</v>
      </c>
      <c r="C13" s="53"/>
      <c r="D13" s="53"/>
    </row>
    <row r="14" spans="1:4" ht="18.75" customHeight="1" x14ac:dyDescent="0.2">
      <c r="A14" s="56" t="s">
        <v>42</v>
      </c>
      <c r="B14" s="55">
        <v>66.67</v>
      </c>
      <c r="C14" s="53"/>
      <c r="D14" s="53"/>
    </row>
    <row r="15" spans="1:4" ht="9.75" customHeight="1" thickBot="1" x14ac:dyDescent="0.25"/>
    <row r="16" spans="1:4" ht="18.75" customHeight="1" thickTop="1" thickBot="1" x14ac:dyDescent="0.25">
      <c r="A16" s="69" t="s">
        <v>31</v>
      </c>
      <c r="B16" s="35"/>
    </row>
    <row r="17" spans="1:2" ht="18.75" customHeight="1" thickTop="1" thickBot="1" x14ac:dyDescent="0.25">
      <c r="A17" s="69" t="s">
        <v>32</v>
      </c>
      <c r="B17" s="36"/>
    </row>
    <row r="18" spans="1:2" ht="13.5" thickTop="1" x14ac:dyDescent="0.2"/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9C75B-D21F-4B30-9546-773C11C2DA98}">
  <dimension ref="A1:F17"/>
  <sheetViews>
    <sheetView workbookViewId="0">
      <selection activeCell="B22" sqref="B22"/>
    </sheetView>
  </sheetViews>
  <sheetFormatPr baseColWidth="10" defaultRowHeight="12.75" x14ac:dyDescent="0.2"/>
  <cols>
    <col min="1" max="1" width="15.85546875" customWidth="1"/>
    <col min="2" max="2" width="64.5703125" customWidth="1"/>
    <col min="3" max="3" width="2.7109375" bestFit="1" customWidth="1"/>
    <col min="4" max="4" width="3.7109375" bestFit="1" customWidth="1"/>
    <col min="5" max="6" width="8.28515625" bestFit="1" customWidth="1"/>
  </cols>
  <sheetData>
    <row r="1" spans="1:6" ht="18" x14ac:dyDescent="0.25">
      <c r="A1" s="2" t="s">
        <v>72</v>
      </c>
      <c r="B1" s="1"/>
    </row>
    <row r="2" spans="1:6" ht="15" thickBot="1" x14ac:dyDescent="0.25">
      <c r="A2" s="1"/>
      <c r="B2" s="28"/>
    </row>
    <row r="3" spans="1:6" ht="15" thickBot="1" x14ac:dyDescent="0.25">
      <c r="A3" s="1"/>
      <c r="B3" s="15">
        <v>45112</v>
      </c>
      <c r="C3" s="47" t="s">
        <v>18</v>
      </c>
      <c r="D3" s="47" t="s">
        <v>19</v>
      </c>
      <c r="E3" s="47" t="s">
        <v>18</v>
      </c>
      <c r="F3" s="47" t="s">
        <v>19</v>
      </c>
    </row>
    <row r="4" spans="1:6" ht="14.25" x14ac:dyDescent="0.2">
      <c r="A4" s="18" t="s">
        <v>3</v>
      </c>
      <c r="B4" s="19" t="s">
        <v>18</v>
      </c>
      <c r="C4">
        <f t="shared" ref="C4:C12" si="0">COUNTIF(B4:B4, "SI")</f>
        <v>1</v>
      </c>
      <c r="D4">
        <f t="shared" ref="D4:D12" si="1">COUNTIF(B4:B4, "NO")</f>
        <v>0</v>
      </c>
      <c r="E4" s="29">
        <f t="shared" ref="E4:E12" si="2">(C4/1)</f>
        <v>1</v>
      </c>
      <c r="F4" s="29">
        <f t="shared" ref="F4:F12" si="3">(D4/1)</f>
        <v>0</v>
      </c>
    </row>
    <row r="5" spans="1:6" ht="14.25" x14ac:dyDescent="0.2">
      <c r="A5" s="3" t="s">
        <v>5</v>
      </c>
      <c r="B5" s="4" t="s">
        <v>18</v>
      </c>
      <c r="C5">
        <f t="shared" si="0"/>
        <v>1</v>
      </c>
      <c r="D5">
        <f t="shared" si="1"/>
        <v>0</v>
      </c>
      <c r="E5" s="29">
        <f t="shared" si="2"/>
        <v>1</v>
      </c>
      <c r="F5" s="29">
        <f t="shared" si="3"/>
        <v>0</v>
      </c>
    </row>
    <row r="6" spans="1:6" ht="14.25" x14ac:dyDescent="0.2">
      <c r="A6" s="3" t="s">
        <v>7</v>
      </c>
      <c r="B6" s="4" t="s">
        <v>19</v>
      </c>
      <c r="C6">
        <f t="shared" si="0"/>
        <v>0</v>
      </c>
      <c r="D6">
        <f t="shared" si="1"/>
        <v>1</v>
      </c>
      <c r="E6" s="29">
        <f t="shared" si="2"/>
        <v>0</v>
      </c>
      <c r="F6" s="29">
        <f t="shared" si="3"/>
        <v>1</v>
      </c>
    </row>
    <row r="7" spans="1:6" ht="14.25" x14ac:dyDescent="0.2">
      <c r="A7" s="3" t="s">
        <v>8</v>
      </c>
      <c r="B7" s="4" t="s">
        <v>19</v>
      </c>
      <c r="C7">
        <f t="shared" si="0"/>
        <v>0</v>
      </c>
      <c r="D7">
        <f t="shared" si="1"/>
        <v>1</v>
      </c>
      <c r="E7" s="29">
        <f t="shared" si="2"/>
        <v>0</v>
      </c>
      <c r="F7" s="29">
        <f t="shared" si="3"/>
        <v>1</v>
      </c>
    </row>
    <row r="8" spans="1:6" ht="14.25" x14ac:dyDescent="0.2">
      <c r="A8" s="3" t="s">
        <v>10</v>
      </c>
      <c r="B8" s="4" t="s">
        <v>18</v>
      </c>
      <c r="C8">
        <f t="shared" si="0"/>
        <v>1</v>
      </c>
      <c r="D8">
        <f t="shared" si="1"/>
        <v>0</v>
      </c>
      <c r="E8" s="29">
        <f t="shared" si="2"/>
        <v>1</v>
      </c>
      <c r="F8" s="29">
        <f t="shared" si="3"/>
        <v>0</v>
      </c>
    </row>
    <row r="9" spans="1:6" ht="14.25" x14ac:dyDescent="0.2">
      <c r="A9" s="3" t="s">
        <v>15</v>
      </c>
      <c r="B9" s="4" t="s">
        <v>18</v>
      </c>
      <c r="C9">
        <f t="shared" si="0"/>
        <v>1</v>
      </c>
      <c r="D9">
        <f t="shared" si="1"/>
        <v>0</v>
      </c>
      <c r="E9" s="29">
        <f t="shared" si="2"/>
        <v>1</v>
      </c>
      <c r="F9" s="29">
        <f t="shared" si="3"/>
        <v>0</v>
      </c>
    </row>
    <row r="10" spans="1:6" ht="14.25" x14ac:dyDescent="0.2">
      <c r="A10" s="3" t="s">
        <v>13</v>
      </c>
      <c r="B10" s="4" t="s">
        <v>19</v>
      </c>
      <c r="C10">
        <f t="shared" si="0"/>
        <v>0</v>
      </c>
      <c r="D10">
        <f t="shared" si="1"/>
        <v>1</v>
      </c>
      <c r="E10" s="29">
        <f t="shared" si="2"/>
        <v>0</v>
      </c>
      <c r="F10" s="29">
        <f t="shared" si="3"/>
        <v>1</v>
      </c>
    </row>
    <row r="11" spans="1:6" ht="14.25" x14ac:dyDescent="0.2">
      <c r="A11" s="3" t="s">
        <v>14</v>
      </c>
      <c r="B11" s="4" t="s">
        <v>18</v>
      </c>
      <c r="C11">
        <f t="shared" si="0"/>
        <v>1</v>
      </c>
      <c r="D11">
        <f t="shared" si="1"/>
        <v>0</v>
      </c>
      <c r="E11" s="29">
        <f t="shared" si="2"/>
        <v>1</v>
      </c>
      <c r="F11" s="29">
        <f t="shared" si="3"/>
        <v>0</v>
      </c>
    </row>
    <row r="12" spans="1:6" ht="14.25" x14ac:dyDescent="0.2">
      <c r="A12" s="3" t="s">
        <v>20</v>
      </c>
      <c r="B12" s="4" t="s">
        <v>18</v>
      </c>
      <c r="C12">
        <f t="shared" si="0"/>
        <v>1</v>
      </c>
      <c r="D12">
        <f t="shared" si="1"/>
        <v>0</v>
      </c>
      <c r="E12" s="29">
        <f t="shared" si="2"/>
        <v>1</v>
      </c>
      <c r="F12" s="29">
        <f t="shared" si="3"/>
        <v>0</v>
      </c>
    </row>
    <row r="13" spans="1:6" ht="15" thickBot="1" x14ac:dyDescent="0.25">
      <c r="A13" s="10"/>
      <c r="B13" s="11"/>
    </row>
    <row r="14" spans="1:6" ht="15" x14ac:dyDescent="0.25">
      <c r="A14" s="60" t="s">
        <v>0</v>
      </c>
      <c r="B14" s="70">
        <f>COUNTIF(B4:B12, "SI")</f>
        <v>6</v>
      </c>
    </row>
    <row r="15" spans="1:6" ht="15" x14ac:dyDescent="0.25">
      <c r="A15" s="61" t="s">
        <v>1</v>
      </c>
      <c r="B15" s="71">
        <f>COUNTIF(B4:B12, "NO")</f>
        <v>3</v>
      </c>
    </row>
    <row r="16" spans="1:6" ht="15.75" thickBot="1" x14ac:dyDescent="0.3">
      <c r="A16" s="62" t="s">
        <v>2</v>
      </c>
      <c r="B16" s="72">
        <f t="shared" ref="B16" si="4">SUM(B14:B15)</f>
        <v>9</v>
      </c>
    </row>
    <row r="17" spans="1:2" ht="15.75" thickBot="1" x14ac:dyDescent="0.3">
      <c r="A17" s="57" t="s">
        <v>42</v>
      </c>
      <c r="B17" s="73">
        <v>0.66669999999999996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Tabla Memoria Pleno</vt:lpstr>
      <vt:lpstr>Tabla Excel Pleno</vt:lpstr>
      <vt:lpstr>Tabla Memoria Comis. Económica</vt:lpstr>
      <vt:lpstr>Tabla Excel Comis. Económica</vt:lpstr>
      <vt:lpstr>Tabla Memoria Comis. Académica</vt:lpstr>
      <vt:lpstr>Tabla Excel Comis. Académica</vt:lpstr>
    </vt:vector>
  </TitlesOfParts>
  <Company>Universidad de Murcia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de Informática</dc:creator>
  <cp:lastModifiedBy>Centro Salesianos Cooperadores Cabezo de Torres</cp:lastModifiedBy>
  <cp:lastPrinted>2023-12-21T11:43:17Z</cp:lastPrinted>
  <dcterms:created xsi:type="dcterms:W3CDTF">2006-02-15T15:09:18Z</dcterms:created>
  <dcterms:modified xsi:type="dcterms:W3CDTF">2024-04-08T11:21:43Z</dcterms:modified>
</cp:coreProperties>
</file>